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0代理最高檢資料11503\05_網頁維護\115年\上網格式_上傳用\11502\"/>
    </mc:Choice>
  </mc:AlternateContent>
  <xr:revisionPtr revIDLastSave="0" documentId="8_{55A49DB8-B1F8-4E50-8CC4-6A5165D1333A}" xr6:coauthVersionLast="47" xr6:coauthVersionMax="47" xr10:uidLastSave="{00000000-0000-0000-0000-000000000000}"/>
  <bookViews>
    <workbookView xWindow="3564" yWindow="1776" windowWidth="15300" windowHeight="10464" xr2:uid="{00000000-000D-0000-FFFF-FFFF00000000}"/>
  </bookViews>
  <sheets>
    <sheet name="非常上訴_中" sheetId="3" r:id="rId1"/>
  </sheets>
  <externalReferences>
    <externalReference r:id="rId2"/>
  </externalReference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61" i="3" l="1"/>
  <c r="E61" i="3"/>
  <c r="K60" i="3"/>
  <c r="E60" i="3"/>
  <c r="H59" i="3"/>
  <c r="J59" i="3"/>
  <c r="I59" i="3"/>
  <c r="G59" i="3"/>
  <c r="K59" i="3"/>
  <c r="F59" i="3"/>
  <c r="D59" i="3"/>
  <c r="C59" i="3"/>
  <c r="E59" i="3"/>
  <c r="B59" i="3"/>
  <c r="K58" i="3"/>
  <c r="E58" i="3"/>
  <c r="K57" i="3"/>
  <c r="E57" i="3"/>
  <c r="K56" i="3"/>
  <c r="E56" i="3"/>
  <c r="K55" i="3"/>
  <c r="E55" i="3"/>
  <c r="K54" i="3"/>
  <c r="E54" i="3"/>
  <c r="K53" i="3"/>
  <c r="E53" i="3"/>
  <c r="K52" i="3"/>
  <c r="E52" i="3"/>
  <c r="K51" i="3"/>
  <c r="E51" i="3"/>
  <c r="K50" i="3"/>
  <c r="E50" i="3"/>
  <c r="K49" i="3"/>
  <c r="E49" i="3"/>
  <c r="K48" i="3"/>
  <c r="E48" i="3"/>
  <c r="K47" i="3"/>
  <c r="E47" i="3"/>
  <c r="H46" i="3"/>
  <c r="J46" i="3"/>
  <c r="I46" i="3"/>
  <c r="G46" i="3"/>
  <c r="K46" i="3"/>
  <c r="F46" i="3"/>
  <c r="D46" i="3"/>
  <c r="C46" i="3"/>
  <c r="E46" i="3"/>
  <c r="B46" i="3"/>
  <c r="K45" i="3"/>
  <c r="E45" i="3"/>
  <c r="K44" i="3"/>
  <c r="E44" i="3"/>
  <c r="K43" i="3"/>
  <c r="E43" i="3"/>
  <c r="K42" i="3"/>
  <c r="E42" i="3"/>
  <c r="K41" i="3"/>
  <c r="E41" i="3"/>
  <c r="K40" i="3"/>
  <c r="E40" i="3"/>
  <c r="K39" i="3"/>
  <c r="E39" i="3"/>
  <c r="K38" i="3"/>
  <c r="E38" i="3"/>
  <c r="K37" i="3"/>
  <c r="E37" i="3"/>
  <c r="K36" i="3"/>
  <c r="E36" i="3"/>
  <c r="K35" i="3"/>
  <c r="E35" i="3"/>
  <c r="K34" i="3"/>
  <c r="E34" i="3"/>
  <c r="H33" i="3"/>
  <c r="J33" i="3"/>
  <c r="I33" i="3"/>
  <c r="G33" i="3"/>
  <c r="K33" i="3"/>
  <c r="F33" i="3"/>
  <c r="D33" i="3"/>
  <c r="C33" i="3"/>
  <c r="E33" i="3"/>
  <c r="B33" i="3"/>
  <c r="K32" i="3"/>
  <c r="E32" i="3"/>
  <c r="K31" i="3"/>
  <c r="E31" i="3"/>
  <c r="K30" i="3"/>
  <c r="E30" i="3"/>
  <c r="K29" i="3"/>
  <c r="E29" i="3"/>
  <c r="K28" i="3"/>
  <c r="E28" i="3"/>
  <c r="K27" i="3"/>
  <c r="E27" i="3"/>
  <c r="K26" i="3"/>
  <c r="E26" i="3"/>
  <c r="K25" i="3"/>
  <c r="E25" i="3"/>
  <c r="K24" i="3"/>
  <c r="E24" i="3"/>
  <c r="K23" i="3"/>
  <c r="E23" i="3"/>
  <c r="K22" i="3"/>
  <c r="E22" i="3"/>
  <c r="K21" i="3"/>
  <c r="C21" i="3"/>
  <c r="E21" i="3"/>
  <c r="H20" i="3"/>
  <c r="J20" i="3"/>
  <c r="I20" i="3"/>
  <c r="G20" i="3"/>
  <c r="K20" i="3"/>
  <c r="F20" i="3"/>
  <c r="D20" i="3"/>
  <c r="C20" i="3"/>
  <c r="E20" i="3"/>
  <c r="B20" i="3"/>
  <c r="K19" i="3"/>
  <c r="E19" i="3"/>
  <c r="K18" i="3"/>
  <c r="E18" i="3"/>
  <c r="K17" i="3"/>
  <c r="E17" i="3"/>
  <c r="K16" i="3"/>
  <c r="E16" i="3"/>
  <c r="K15" i="3"/>
  <c r="E15" i="3"/>
  <c r="K14" i="3"/>
  <c r="E14" i="3"/>
  <c r="K13" i="3"/>
  <c r="E13" i="3"/>
  <c r="G11" i="3"/>
  <c r="G10" i="3"/>
  <c r="K10" i="3"/>
  <c r="C10" i="3"/>
  <c r="E10" i="3"/>
  <c r="G9" i="3"/>
  <c r="K9" i="3"/>
  <c r="C9" i="3"/>
  <c r="E9" i="3"/>
  <c r="G8" i="3"/>
  <c r="K8" i="3"/>
  <c r="C8" i="3"/>
  <c r="E8" i="3"/>
  <c r="H7" i="3"/>
  <c r="J7" i="3"/>
  <c r="I7" i="3"/>
  <c r="G7" i="3"/>
  <c r="K7" i="3"/>
  <c r="F7" i="3"/>
  <c r="D7" i="3"/>
  <c r="C7" i="3"/>
  <c r="E7" i="3"/>
  <c r="B7" i="3"/>
</calcChain>
</file>

<file path=xl/sharedStrings.xml><?xml version="1.0" encoding="utf-8"?>
<sst xmlns="http://schemas.openxmlformats.org/spreadsheetml/2006/main" count="77" uniqueCount="46">
  <si>
    <t>原判決
撤銷</t>
    <phoneticPr fontId="5" type="noConversion"/>
  </si>
  <si>
    <t>非常上訴
駁回</t>
    <phoneticPr fontId="5" type="noConversion"/>
  </si>
  <si>
    <t>比率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</si>
  <si>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</si>
  <si>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</si>
  <si>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</si>
  <si>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新收件數</t>
    </r>
    <phoneticPr fontId="5" type="noConversion"/>
  </si>
  <si>
    <r>
      <rPr>
        <sz val="12"/>
        <rFont val="標楷體"/>
        <family val="4"/>
        <charset val="136"/>
      </rPr>
      <t>終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結件數</t>
    </r>
    <phoneticPr fontId="5" type="noConversion"/>
  </si>
  <si>
    <r>
      <rPr>
        <sz val="12"/>
        <rFont val="標楷體"/>
        <family val="4"/>
        <charset val="136"/>
      </rPr>
      <t>總計</t>
    </r>
    <phoneticPr fontId="5" type="noConversion"/>
  </si>
  <si>
    <r>
      <rPr>
        <sz val="12"/>
        <rFont val="標楷體"/>
        <family val="4"/>
        <charset val="136"/>
      </rPr>
      <t>非常上訴
提起</t>
    </r>
    <phoneticPr fontId="5" type="noConversion"/>
  </si>
  <si>
    <r>
      <rPr>
        <sz val="12"/>
        <rFont val="標楷體"/>
        <family val="4"/>
        <charset val="136"/>
      </rPr>
      <t>非常上訴
不予提起</t>
    </r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</si>
  <si>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</si>
  <si>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(1)</t>
    <phoneticPr fontId="5" type="noConversion"/>
  </si>
  <si>
    <t>(2)</t>
    <phoneticPr fontId="5" type="noConversion"/>
  </si>
  <si>
    <t>(2)/(1)*100</t>
    <phoneticPr fontId="5" type="noConversion"/>
  </si>
  <si>
    <r>
      <t xml:space="preserve">     </t>
    </r>
    <r>
      <rPr>
        <sz val="11"/>
        <rFont val="標楷體"/>
        <family val="4"/>
        <charset val="136"/>
      </rPr>
      <t>單位：件、</t>
    </r>
    <r>
      <rPr>
        <sz val="11"/>
        <rFont val="Times New Roman"/>
        <family val="1"/>
      </rPr>
      <t>%</t>
    </r>
    <phoneticPr fontId="5" type="noConversion"/>
  </si>
  <si>
    <t>(3)</t>
    <phoneticPr fontId="5" type="noConversion"/>
  </si>
  <si>
    <t>(4)</t>
    <phoneticPr fontId="5" type="noConversion"/>
  </si>
  <si>
    <r>
      <t xml:space="preserve"> </t>
    </r>
    <r>
      <rPr>
        <b/>
        <sz val="14"/>
        <rFont val="標楷體"/>
        <family val="4"/>
        <charset val="136"/>
      </rPr>
      <t>最高檢察署非常上訴案件收結及判決結果</t>
    </r>
    <phoneticPr fontId="5" type="noConversion"/>
  </si>
  <si>
    <t>視為正確</t>
    <phoneticPr fontId="5" type="noConversion"/>
  </si>
  <si>
    <t>(5)</t>
    <phoneticPr fontId="5" type="noConversion"/>
  </si>
  <si>
    <t>(4+5)/(3)*100</t>
    <phoneticPr fontId="5" type="noConversion"/>
  </si>
  <si>
    <t>比率
撤銷判決</t>
    <phoneticPr fontId="5" type="noConversion"/>
  </si>
  <si>
    <t>提起非常上訴案件判決結果</t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</si>
  <si>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</si>
  <si>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</si>
  <si>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</si>
  <si>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</si>
  <si>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</si>
  <si>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</si>
  <si>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</si>
  <si>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</si>
  <si>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</si>
  <si>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</si>
  <si>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</si>
  <si>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</si>
  <si>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</si>
  <si>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</si>
  <si>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</si>
  <si>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</si>
  <si>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3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</si>
  <si>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</si>
  <si>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r>
      <t>12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</si>
  <si>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</si>
  <si>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1-2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</si>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</sst>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#,##0__"/>
    <numFmt numFmtId="178" formatCode="_(&quot;$&quot;* #,##0_);_(&quot;$&quot;* \(#,##0\);_(&quot;$&quot;* &quot;-&quot;_);_(@_)"/>
    <numFmt numFmtId="179" formatCode="#,##0__;;\-__"/>
    <numFmt numFmtId="180" formatCode="#,##0.0__"/>
  </numFmts>
  <fonts count="18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4"/>
      <name val="Times New Roman"/>
      <family val="1"/>
    </font>
    <font>
      <sz val="22"/>
      <name val="標楷體"/>
      <family val="4"/>
      <charset val="136"/>
    </font>
    <font>
      <i/>
      <sz val="12"/>
      <name val="Times New Roman"/>
      <family val="1"/>
    </font>
    <font>
      <b/>
      <sz val="14"/>
      <name val="標楷體"/>
      <family val="4"/>
      <charset val="136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4" fillId="0" borderId="0"/>
    <xf numFmtId="0" fontId="16" fillId="0" borderId="0">
      <alignment vertical="center"/>
    </xf>
    <xf numFmtId="178" fontId="17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 indent="1"/>
    </xf>
    <xf numFmtId="0" fontId="9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horizontal="right"/>
    </xf>
    <xf numFmtId="0" fontId="7" fillId="0" borderId="2" xfId="1" applyFont="1" applyBorder="1" applyAlignment="1">
      <alignment horizontal="center" vertical="distributed" textRotation="255"/>
    </xf>
    <xf numFmtId="0" fontId="12" fillId="0" borderId="14" xfId="0" quotePrefix="1" applyFont="1" applyBorder="1" applyAlignment="1">
      <alignment horizontal="center" vertical="center"/>
    </xf>
    <xf numFmtId="0" fontId="13" fillId="0" borderId="14" xfId="1" quotePrefix="1" applyFont="1" applyBorder="1" applyAlignment="1">
      <alignment horizontal="center" vertical="distributed"/>
    </xf>
    <xf numFmtId="0" fontId="14" fillId="0" borderId="12" xfId="1" applyFont="1" applyBorder="1" applyAlignment="1">
      <alignment horizontal="right" vertical="center"/>
    </xf>
    <xf numFmtId="0" fontId="12" fillId="0" borderId="7" xfId="0" quotePrefix="1" applyFont="1" applyBorder="1" applyAlignment="1">
      <alignment horizontal="center" vertical="center"/>
    </xf>
    <xf numFmtId="177" fontId="6" fillId="0" borderId="4" xfId="0" applyNumberFormat="1" applyFont="1" applyBorder="1">
      <alignment vertical="center"/>
    </xf>
    <xf numFmtId="0" fontId="6" fillId="0" borderId="9" xfId="0" applyFont="1" applyBorder="1">
      <alignment vertical="center"/>
    </xf>
    <xf numFmtId="0" fontId="15" fillId="0" borderId="9" xfId="0" applyFont="1" applyBorder="1" applyAlignment="1">
      <alignment horizontal="left" vertical="center"/>
    </xf>
    <xf numFmtId="0" fontId="7" fillId="0" borderId="15" xfId="1" applyFont="1" applyBorder="1" applyAlignment="1">
      <alignment horizontal="center" vertical="center" textRotation="255"/>
    </xf>
    <xf numFmtId="0" fontId="13" fillId="0" borderId="16" xfId="1" quotePrefix="1" applyFont="1" applyBorder="1" applyAlignment="1">
      <alignment horizontal="center" vertical="distributed"/>
    </xf>
    <xf numFmtId="0" fontId="7" fillId="0" borderId="12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distributed"/>
    </xf>
    <xf numFmtId="180" fontId="10" fillId="0" borderId="0" xfId="0" applyNumberFormat="1" applyFont="1">
      <alignment vertical="center"/>
    </xf>
    <xf numFmtId="0" fontId="0" fillId="0" borderId="9" xfId="0" applyBorder="1">
      <alignment vertical="center"/>
    </xf>
    <xf numFmtId="177" fontId="6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6" fontId="10" fillId="0" borderId="0" xfId="0" applyNumberFormat="1" applyFont="1">
      <alignment vertical="center"/>
    </xf>
    <xf numFmtId="179" fontId="6" fillId="0" borderId="0" xfId="0" applyNumberFormat="1" applyFont="1">
      <alignment vertical="center"/>
    </xf>
    <xf numFmtId="0" fontId="7" fillId="0" borderId="11" xfId="1" applyFont="1" applyBorder="1" applyAlignment="1">
      <alignment horizontal="distributed" vertical="center" justifyLastLine="1"/>
    </xf>
    <xf numFmtId="0" fontId="7" fillId="0" borderId="13" xfId="1" applyFont="1" applyBorder="1" applyAlignment="1">
      <alignment horizontal="distributed" vertical="center" justifyLastLine="1"/>
    </xf>
    <xf numFmtId="0" fontId="7" fillId="0" borderId="18" xfId="1" applyFont="1" applyBorder="1" applyAlignment="1">
      <alignment horizontal="center" vertical="distributed" textRotation="255" wrapText="1"/>
    </xf>
    <xf numFmtId="0" fontId="7" fillId="0" borderId="19" xfId="1" applyFont="1" applyBorder="1" applyAlignment="1">
      <alignment horizontal="center" vertical="distributed" textRotation="255"/>
    </xf>
    <xf numFmtId="0" fontId="8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/>
    </xf>
    <xf numFmtId="0" fontId="6" fillId="0" borderId="7" xfId="1" applyFont="1" applyBorder="1" applyAlignment="1">
      <alignment horizontal="center" vertical="distributed" textRotation="255"/>
    </xf>
    <xf numFmtId="0" fontId="6" fillId="0" borderId="11" xfId="1" applyFont="1" applyBorder="1" applyAlignment="1">
      <alignment horizontal="distributed" vertical="center" justifyLastLine="1"/>
    </xf>
    <xf numFmtId="0" fontId="6" fillId="0" borderId="13" xfId="0" applyFont="1" applyBorder="1" applyAlignment="1">
      <alignment horizontal="distributed" vertical="center" justifyLastLine="1"/>
    </xf>
    <xf numFmtId="0" fontId="6" fillId="0" borderId="10" xfId="0" applyFont="1" applyBorder="1" applyAlignment="1">
      <alignment horizontal="distributed" vertical="center" justifyLastLine="1"/>
    </xf>
    <xf numFmtId="0" fontId="6" fillId="0" borderId="3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6" fillId="0" borderId="0" xfId="1" applyFont="1" applyAlignment="1">
      <alignment horizontal="center" vertical="distributed" textRotation="255" wrapText="1"/>
    </xf>
    <xf numFmtId="0" fontId="7" fillId="0" borderId="6" xfId="1" applyFont="1" applyBorder="1" applyAlignment="1">
      <alignment horizontal="center" vertical="distributed" textRotation="255" wrapText="1"/>
    </xf>
    <xf numFmtId="0" fontId="6" fillId="0" borderId="2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14" xfId="1" applyFont="1" applyBorder="1" applyAlignment="1">
      <alignment horizontal="center" vertical="distributed" textRotation="255" wrapText="1"/>
    </xf>
    <xf numFmtId="0" fontId="7" fillId="0" borderId="8" xfId="1" applyFont="1" applyBorder="1" applyAlignment="1">
      <alignment horizontal="center" vertical="distributed" textRotation="255" wrapText="1"/>
    </xf>
  </cellXfs>
  <cellStyles count="8">
    <cellStyle name="一般" xfId="0" builtinId="0"/>
    <cellStyle name="一般 2" xfId="2" xr:uid="{00000000-0005-0000-0000-000001000000}"/>
    <cellStyle name="一般 2 2" xfId="4" xr:uid="{00000000-0005-0000-0000-000002000000}"/>
    <cellStyle name="一般 3" xfId="5" xr:uid="{00000000-0005-0000-0000-000003000000}"/>
    <cellStyle name="一般 3 2" xfId="7" xr:uid="{00000000-0005-0000-0000-000004000000}"/>
    <cellStyle name="一般 4" xfId="6" xr:uid="{00000000-0005-0000-0000-000005000000}"/>
    <cellStyle name="一般_月報(表35-41)" xfId="1" xr:uid="{00000000-0005-0000-0000-000006000000}"/>
    <cellStyle name="貨幣[0]_Sheet1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最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高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檢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察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署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非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常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上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訴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案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件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辦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理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情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形</a:t>
            </a:r>
          </a:p>
        </c:rich>
      </c:tx>
      <c:layout>
        <c:manualLayout>
          <c:xMode val="edge"/>
          <c:yMode val="edge"/>
          <c:x val="0.22885538175129"/>
          <c:y val="4.44974447447432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20624202599125"/>
          <c:y val="0.23112719583339442"/>
          <c:w val="0.81618887015177066"/>
          <c:h val="0.60103195820361566"/>
        </c:manualLayout>
      </c:layout>
      <c:lineChart>
        <c:grouping val="standard"/>
        <c:varyColors val="0"/>
        <c:ser>
          <c:idx val="0"/>
          <c:order val="0"/>
          <c:tx>
            <c:v>提起非常上訴比率</c:v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 i="1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([1]非常上訴_中!$A$89,[1]非常上訴_中!$A$102,[1]非常上訴_中!$A$115,[1]非常上訴_中!$A$128)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([1]非常上訴_中!$E$89,[1]非常上訴_中!$E$102,[1]非常上訴_中!$E$115,[1]非常上訴_中!$E$128)</c:f>
              <c:numCache>
                <c:formatCode>General</c:formatCode>
                <c:ptCount val="4"/>
                <c:pt idx="0">
                  <c:v>8.4</c:v>
                </c:pt>
                <c:pt idx="1">
                  <c:v>7.8</c:v>
                </c:pt>
                <c:pt idx="2">
                  <c:v>10.8</c:v>
                </c:pt>
                <c:pt idx="3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C6-4C16-9DC1-230246E58312}"/>
            </c:ext>
          </c:extLst>
        </c:ser>
        <c:ser>
          <c:idx val="1"/>
          <c:order val="1"/>
          <c:tx>
            <c:v>撤銷判決比率</c:v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 i="1">
                    <a:solidFill>
                      <a:schemeClr val="accent2">
                        <a:lumMod val="75000"/>
                      </a:scheme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([1]非常上訴_中!$A$89,[1]非常上訴_中!$A$102,[1]非常上訴_中!$A$115,[1]非常上訴_中!$A$128)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([1]非常上訴_中!$K$89,[1]非常上訴_中!$K$102,[1]非常上訴_中!$K$115,[1]非常上訴_中!$K$128)</c:f>
              <c:numCache>
                <c:formatCode>General</c:formatCode>
                <c:ptCount val="4"/>
                <c:pt idx="0">
                  <c:v>80.900000000000006</c:v>
                </c:pt>
                <c:pt idx="1">
                  <c:v>81.599999999999994</c:v>
                </c:pt>
                <c:pt idx="2">
                  <c:v>82.7</c:v>
                </c:pt>
                <c:pt idx="3">
                  <c:v>83.6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C6-4C16-9DC1-230246E58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133952"/>
        <c:axId val="183116928"/>
      </c:lineChart>
      <c:catAx>
        <c:axId val="193133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3116928"/>
        <c:crosses val="autoZero"/>
        <c:auto val="1"/>
        <c:lblAlgn val="ctr"/>
        <c:lblOffset val="100"/>
        <c:noMultiLvlLbl val="0"/>
      </c:catAx>
      <c:valAx>
        <c:axId val="183116928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%</a:t>
                </a:r>
                <a:endParaRPr lang="zh-TW" sz="105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4.6678205503619598E-2"/>
              <c:y val="0.1174965340735998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 i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93133952"/>
        <c:crosses val="autoZero"/>
        <c:crossBetween val="between"/>
      </c:valAx>
      <c:spPr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>
          <a:solidFill>
            <a:schemeClr val="tx2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3114610578168646"/>
          <c:y val="0.42878193254517111"/>
          <c:w val="0.56061423737040861"/>
          <c:h val="0.20770103594951722"/>
        </c:manualLayout>
      </c:layout>
      <c:overlay val="0"/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0"/>
  </c:chart>
  <c:spPr>
    <a:solidFill>
      <a:schemeClr val="accent3">
        <a:lumMod val="20000"/>
        <a:lumOff val="80000"/>
      </a:schemeClr>
    </a:solidFill>
    <a:ln>
      <a:solidFill>
        <a:schemeClr val="tx2">
          <a:lumMod val="75000"/>
        </a:schemeClr>
      </a:solidFill>
    </a:ln>
    <a:effectLst/>
  </c:sp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61</xdr:row>
      <xdr:rowOff>25400</xdr:rowOff>
    </xdr:from>
    <xdr:to>
      <xdr:col>10</xdr:col>
      <xdr:colOff>702732</xdr:colOff>
      <xdr:row>73</xdr:row>
      <xdr:rowOff>42332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EFC64BE7-4EB2-4310-8D9C-CEE9B66AC1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0&#20195;&#29702;&#26368;&#39640;&#27298;&#36039;&#26009;11503\05_&#32178;&#38913;&#32173;&#35703;\115&#24180;\&#32178;&#38913;_11502.xlsx" TargetMode="External"/><Relationship Id="rId1" Type="http://schemas.openxmlformats.org/officeDocument/2006/relationships/externalLinkPath" Target="/00&#20195;&#29702;&#26368;&#39640;&#27298;&#36039;&#26009;11503/05_&#32178;&#38913;&#32173;&#35703;/115&#24180;/&#32178;&#38913;_115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新收_中"/>
      <sheetName val="新收_英"/>
      <sheetName val="非常上訴_中"/>
      <sheetName val="非常上訴_英"/>
      <sheetName val="刑事補償收結"/>
      <sheetName val="刑事補償收結_英"/>
      <sheetName val="國賠收結"/>
      <sheetName val="賠議_sql"/>
    </sheetNames>
    <sheetDataSet>
      <sheetData sheetId="0"/>
      <sheetData sheetId="1"/>
      <sheetData sheetId="2">
        <row r="89">
          <cell r="A89" t="str">
            <v>111年</v>
          </cell>
          <cell r="E89">
            <v>8.4</v>
          </cell>
          <cell r="K89">
            <v>80.900000000000006</v>
          </cell>
        </row>
        <row r="102">
          <cell r="A102" t="str">
            <v>112年</v>
          </cell>
          <cell r="E102">
            <v>7.8</v>
          </cell>
          <cell r="K102">
            <v>81.599999999999994</v>
          </cell>
        </row>
        <row r="115">
          <cell r="A115" t="str">
            <v>113年</v>
          </cell>
          <cell r="E115">
            <v>10.8</v>
          </cell>
          <cell r="K115">
            <v>82.7</v>
          </cell>
        </row>
        <row r="128">
          <cell r="A128" t="str">
            <v>114年</v>
          </cell>
          <cell r="E128">
            <v>12.3</v>
          </cell>
          <cell r="K128">
            <v>83.6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75"/>
  <sheetViews>
    <sheetView showGridLines="0" tabSelected="1" zoomScale="90" zoomScaleNormal="90" workbookViewId="0">
      <selection activeCell="N63" sqref="N63"/>
    </sheetView>
  </sheetViews>
  <sheetFormatPr defaultRowHeight="16.2"/>
  <cols>
    <col min="1" max="1" width="12.6640625" style="1" customWidth="1"/>
    <col min="2" max="8" width="9.88671875" style="1" customWidth="1"/>
    <col min="9" max="10" width="9.109375" style="1" customWidth="1"/>
    <col min="11" max="11" width="11" customWidth="1"/>
  </cols>
  <sheetData>
    <row r="1" spans="1:13" s="4" customFormat="1" ht="21.6" customHeight="1">
      <c r="A1" s="33" t="s">
        <v>18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3" s="6" customFormat="1">
      <c r="A2" s="8"/>
      <c r="B2" s="8"/>
      <c r="C2" s="8"/>
      <c r="D2" s="8"/>
      <c r="E2" s="8"/>
      <c r="F2" s="9"/>
      <c r="G2" s="8"/>
      <c r="H2" s="8"/>
      <c r="I2" s="13"/>
      <c r="J2" s="20"/>
      <c r="K2" s="13" t="s">
        <v>15</v>
      </c>
    </row>
    <row r="3" spans="1:13" s="7" customFormat="1" ht="19.5" customHeight="1">
      <c r="A3" s="34" t="s">
        <v>5</v>
      </c>
      <c r="B3" s="34" t="s">
        <v>6</v>
      </c>
      <c r="C3" s="37" t="s">
        <v>7</v>
      </c>
      <c r="D3" s="38"/>
      <c r="E3" s="38"/>
      <c r="F3" s="39"/>
      <c r="G3" s="29" t="s">
        <v>23</v>
      </c>
      <c r="H3" s="30"/>
      <c r="I3" s="30"/>
      <c r="J3" s="30"/>
      <c r="K3" s="30"/>
    </row>
    <row r="4" spans="1:13" s="7" customFormat="1" ht="18.600000000000001" customHeight="1">
      <c r="A4" s="35"/>
      <c r="B4" s="35"/>
      <c r="C4" s="40" t="s">
        <v>8</v>
      </c>
      <c r="D4" s="40" t="s">
        <v>9</v>
      </c>
      <c r="E4" s="5"/>
      <c r="F4" s="44" t="s">
        <v>10</v>
      </c>
      <c r="G4" s="42" t="s">
        <v>8</v>
      </c>
      <c r="H4" s="43" t="s">
        <v>0</v>
      </c>
      <c r="I4" s="43" t="s">
        <v>1</v>
      </c>
      <c r="J4" s="21"/>
      <c r="K4" s="31" t="s">
        <v>22</v>
      </c>
    </row>
    <row r="5" spans="1:13" s="7" customFormat="1" ht="64.2" customHeight="1">
      <c r="A5" s="35"/>
      <c r="B5" s="35"/>
      <c r="C5" s="41"/>
      <c r="D5" s="41"/>
      <c r="E5" s="10" t="s">
        <v>2</v>
      </c>
      <c r="F5" s="45"/>
      <c r="G5" s="42"/>
      <c r="H5" s="41"/>
      <c r="I5" s="43"/>
      <c r="J5" s="18" t="s">
        <v>19</v>
      </c>
      <c r="K5" s="32"/>
    </row>
    <row r="6" spans="1:13" s="7" customFormat="1" ht="16.5" customHeight="1">
      <c r="A6" s="36"/>
      <c r="B6" s="36"/>
      <c r="C6" s="11" t="s">
        <v>12</v>
      </c>
      <c r="D6" s="11" t="s">
        <v>13</v>
      </c>
      <c r="E6" s="12" t="s">
        <v>14</v>
      </c>
      <c r="F6" s="46"/>
      <c r="G6" s="14" t="s">
        <v>16</v>
      </c>
      <c r="H6" s="11" t="s">
        <v>17</v>
      </c>
      <c r="I6" s="47"/>
      <c r="J6" s="19" t="s">
        <v>20</v>
      </c>
      <c r="K6" s="22" t="s">
        <v>21</v>
      </c>
    </row>
    <row r="7" spans="1:13" s="7" customFormat="1" ht="12.6" customHeight="1">
      <c r="A7" s="2" t="s">
        <v>30</v>
      </c>
      <c r="B7" s="25">
        <f>SUM(B8:B19)</f>
        <v>1951</v>
      </c>
      <c r="C7" s="25">
        <f t="shared" ref="C7:C10" si="0">+D7+F7</f>
        <v>1972</v>
      </c>
      <c r="D7" s="25">
        <f>SUM(D8:D19)</f>
        <v>166</v>
      </c>
      <c r="E7" s="27">
        <f>ROUND(D7/C7*100,1)</f>
        <v>8.4</v>
      </c>
      <c r="F7" s="15">
        <f>SUM(F8:F19)</f>
        <v>1806</v>
      </c>
      <c r="G7" s="25">
        <f t="shared" ref="G7:G11" si="1">+H7+I7</f>
        <v>157</v>
      </c>
      <c r="H7" s="25">
        <f>SUM(H8:H19)</f>
        <v>110</v>
      </c>
      <c r="I7" s="25">
        <f>SUM(I8:I19)</f>
        <v>47</v>
      </c>
      <c r="J7" s="28">
        <f>SUM(J8:J19)</f>
        <v>17</v>
      </c>
      <c r="K7" s="23">
        <f>ROUND((H7+J7)/G7*100,1)</f>
        <v>80.900000000000006</v>
      </c>
      <c r="M7" s="26"/>
    </row>
    <row r="8" spans="1:13" s="7" customFormat="1" ht="12.6" hidden="1" customHeight="1">
      <c r="A8" s="3" t="s">
        <v>3</v>
      </c>
      <c r="B8" s="25">
        <v>165</v>
      </c>
      <c r="C8" s="25">
        <f t="shared" si="0"/>
        <v>166</v>
      </c>
      <c r="D8" s="25">
        <v>17</v>
      </c>
      <c r="E8" s="27">
        <f>ROUND(D8/C8*100,1)</f>
        <v>10.199999999999999</v>
      </c>
      <c r="F8" s="15">
        <v>149</v>
      </c>
      <c r="G8" s="25">
        <f t="shared" si="1"/>
        <v>7</v>
      </c>
      <c r="H8" s="25">
        <v>5</v>
      </c>
      <c r="I8" s="25">
        <v>2</v>
      </c>
      <c r="J8" s="28">
        <v>0</v>
      </c>
      <c r="K8" s="23">
        <f t="shared" ref="K8:K61" si="2">ROUND((H8+J8)/G8*100,1)</f>
        <v>71.400000000000006</v>
      </c>
      <c r="M8" s="26"/>
    </row>
    <row r="9" spans="1:13" s="7" customFormat="1" ht="12.6" hidden="1" customHeight="1">
      <c r="A9" s="3" t="s">
        <v>4</v>
      </c>
      <c r="B9" s="25">
        <v>127</v>
      </c>
      <c r="C9" s="25">
        <f t="shared" si="0"/>
        <v>136</v>
      </c>
      <c r="D9" s="25">
        <v>12</v>
      </c>
      <c r="E9" s="27">
        <f>ROUND(D9/C9*100,1)</f>
        <v>8.8000000000000007</v>
      </c>
      <c r="F9" s="15">
        <v>124</v>
      </c>
      <c r="G9" s="25">
        <f t="shared" si="1"/>
        <v>11</v>
      </c>
      <c r="H9" s="25">
        <v>8</v>
      </c>
      <c r="I9" s="28">
        <v>3</v>
      </c>
      <c r="J9" s="28">
        <v>0</v>
      </c>
      <c r="K9" s="23">
        <f t="shared" si="2"/>
        <v>72.7</v>
      </c>
      <c r="M9" s="26"/>
    </row>
    <row r="10" spans="1:13" s="7" customFormat="1" ht="12.6" hidden="1" customHeight="1">
      <c r="A10" s="3" t="s">
        <v>40</v>
      </c>
      <c r="B10" s="25">
        <v>231</v>
      </c>
      <c r="C10" s="25">
        <f t="shared" si="0"/>
        <v>229</v>
      </c>
      <c r="D10" s="25">
        <v>16</v>
      </c>
      <c r="E10" s="27">
        <f>ROUND(D10/C10*100,1)</f>
        <v>7</v>
      </c>
      <c r="F10" s="15">
        <v>213</v>
      </c>
      <c r="G10" s="25">
        <f t="shared" si="1"/>
        <v>14</v>
      </c>
      <c r="H10" s="25">
        <v>10</v>
      </c>
      <c r="I10" s="25">
        <v>4</v>
      </c>
      <c r="J10" s="28">
        <v>2</v>
      </c>
      <c r="K10" s="23">
        <f t="shared" si="2"/>
        <v>85.7</v>
      </c>
      <c r="M10" s="26"/>
    </row>
    <row r="11" spans="1:13" s="7" customFormat="1" ht="12.6" hidden="1" customHeight="1">
      <c r="A11" s="3" t="s">
        <v>24</v>
      </c>
      <c r="B11" s="25">
        <v>194</v>
      </c>
      <c r="C11" s="25">
        <v>197</v>
      </c>
      <c r="D11" s="25">
        <v>14</v>
      </c>
      <c r="E11" s="27">
        <v>7.1</v>
      </c>
      <c r="F11" s="15">
        <v>183</v>
      </c>
      <c r="G11" s="25">
        <f t="shared" si="1"/>
        <v>17</v>
      </c>
      <c r="H11" s="25">
        <v>11</v>
      </c>
      <c r="I11" s="25">
        <v>6</v>
      </c>
      <c r="J11" s="28">
        <v>0</v>
      </c>
      <c r="K11" s="23">
        <v>64.7</v>
      </c>
      <c r="M11" s="26"/>
    </row>
    <row r="12" spans="1:13" s="7" customFormat="1" ht="12.6" hidden="1" customHeight="1">
      <c r="A12" s="3" t="s">
        <v>41</v>
      </c>
      <c r="B12" s="25">
        <v>170</v>
      </c>
      <c r="C12" s="25">
        <v>164</v>
      </c>
      <c r="D12" s="25">
        <v>15</v>
      </c>
      <c r="E12" s="27">
        <v>9.1</v>
      </c>
      <c r="F12" s="15">
        <v>149</v>
      </c>
      <c r="G12" s="25">
        <v>20</v>
      </c>
      <c r="H12" s="25">
        <v>14</v>
      </c>
      <c r="I12" s="25">
        <v>6</v>
      </c>
      <c r="J12" s="28">
        <v>3</v>
      </c>
      <c r="K12" s="23">
        <v>85</v>
      </c>
      <c r="M12" s="26"/>
    </row>
    <row r="13" spans="1:13" s="7" customFormat="1" ht="12.6" hidden="1" customHeight="1">
      <c r="A13" s="3" t="s">
        <v>11</v>
      </c>
      <c r="B13" s="25">
        <v>168</v>
      </c>
      <c r="C13" s="25">
        <v>180</v>
      </c>
      <c r="D13" s="25">
        <v>13</v>
      </c>
      <c r="E13" s="27">
        <f t="shared" ref="E13:E61" si="3">ROUND(D13/C13*100,1)</f>
        <v>7.2</v>
      </c>
      <c r="F13" s="15">
        <v>167</v>
      </c>
      <c r="G13" s="25">
        <v>14</v>
      </c>
      <c r="H13" s="25">
        <v>12</v>
      </c>
      <c r="I13" s="25">
        <v>2</v>
      </c>
      <c r="J13" s="28">
        <v>1</v>
      </c>
      <c r="K13" s="23">
        <f t="shared" si="2"/>
        <v>92.9</v>
      </c>
      <c r="M13" s="26"/>
    </row>
    <row r="14" spans="1:13" s="7" customFormat="1" ht="12.6" hidden="1" customHeight="1">
      <c r="A14" s="3" t="s">
        <v>26</v>
      </c>
      <c r="B14" s="25">
        <v>147</v>
      </c>
      <c r="C14" s="25">
        <v>149</v>
      </c>
      <c r="D14" s="25">
        <v>16</v>
      </c>
      <c r="E14" s="27">
        <f t="shared" si="3"/>
        <v>10.7</v>
      </c>
      <c r="F14" s="15">
        <v>133</v>
      </c>
      <c r="G14" s="25">
        <v>8</v>
      </c>
      <c r="H14" s="25">
        <v>5</v>
      </c>
      <c r="I14" s="25">
        <v>3</v>
      </c>
      <c r="J14" s="28">
        <v>3</v>
      </c>
      <c r="K14" s="23">
        <f t="shared" si="2"/>
        <v>100</v>
      </c>
      <c r="M14" s="26"/>
    </row>
    <row r="15" spans="1:13" s="7" customFormat="1" ht="12.6" hidden="1" customHeight="1">
      <c r="A15" s="3" t="s">
        <v>27</v>
      </c>
      <c r="B15" s="25">
        <v>151</v>
      </c>
      <c r="C15" s="25">
        <v>153</v>
      </c>
      <c r="D15" s="25">
        <v>12</v>
      </c>
      <c r="E15" s="27">
        <f t="shared" si="3"/>
        <v>7.8</v>
      </c>
      <c r="F15" s="15">
        <v>141</v>
      </c>
      <c r="G15" s="25">
        <v>16</v>
      </c>
      <c r="H15" s="25">
        <v>13</v>
      </c>
      <c r="I15" s="25">
        <v>3</v>
      </c>
      <c r="J15" s="28">
        <v>1</v>
      </c>
      <c r="K15" s="23">
        <f t="shared" si="2"/>
        <v>87.5</v>
      </c>
      <c r="M15" s="26"/>
    </row>
    <row r="16" spans="1:13" s="7" customFormat="1" ht="12.6" hidden="1" customHeight="1">
      <c r="A16" s="3" t="s">
        <v>28</v>
      </c>
      <c r="B16" s="25">
        <v>168</v>
      </c>
      <c r="C16" s="25">
        <v>161</v>
      </c>
      <c r="D16" s="25">
        <v>10</v>
      </c>
      <c r="E16" s="27">
        <f t="shared" si="3"/>
        <v>6.2</v>
      </c>
      <c r="F16" s="15">
        <v>151</v>
      </c>
      <c r="G16" s="25">
        <v>17</v>
      </c>
      <c r="H16" s="25">
        <v>11</v>
      </c>
      <c r="I16" s="25">
        <v>6</v>
      </c>
      <c r="J16" s="28">
        <v>3</v>
      </c>
      <c r="K16" s="23">
        <f t="shared" si="2"/>
        <v>82.4</v>
      </c>
      <c r="M16" s="26"/>
    </row>
    <row r="17" spans="1:13" s="7" customFormat="1" ht="12.6" hidden="1" customHeight="1">
      <c r="A17" s="3" t="s">
        <v>29</v>
      </c>
      <c r="B17" s="25">
        <v>152</v>
      </c>
      <c r="C17" s="25">
        <v>146</v>
      </c>
      <c r="D17" s="25">
        <v>12</v>
      </c>
      <c r="E17" s="27">
        <f t="shared" si="3"/>
        <v>8.1999999999999993</v>
      </c>
      <c r="F17" s="15">
        <v>134</v>
      </c>
      <c r="G17" s="25">
        <v>9</v>
      </c>
      <c r="H17" s="25">
        <v>5</v>
      </c>
      <c r="I17" s="25">
        <v>4</v>
      </c>
      <c r="J17" s="28">
        <v>3</v>
      </c>
      <c r="K17" s="23">
        <f t="shared" si="2"/>
        <v>88.9</v>
      </c>
      <c r="M17" s="26"/>
    </row>
    <row r="18" spans="1:13" s="7" customFormat="1" ht="12.6" hidden="1" customHeight="1">
      <c r="A18" s="3" t="s">
        <v>31</v>
      </c>
      <c r="B18" s="25">
        <v>150</v>
      </c>
      <c r="C18" s="25">
        <v>155</v>
      </c>
      <c r="D18" s="25">
        <v>17</v>
      </c>
      <c r="E18" s="27">
        <f t="shared" si="3"/>
        <v>11</v>
      </c>
      <c r="F18" s="15">
        <v>138</v>
      </c>
      <c r="G18" s="25">
        <v>16</v>
      </c>
      <c r="H18" s="25">
        <v>11</v>
      </c>
      <c r="I18" s="25">
        <v>5</v>
      </c>
      <c r="J18" s="28">
        <v>1</v>
      </c>
      <c r="K18" s="23">
        <f t="shared" si="2"/>
        <v>75</v>
      </c>
      <c r="M18" s="26"/>
    </row>
    <row r="19" spans="1:13" s="7" customFormat="1" ht="12.6" hidden="1" customHeight="1">
      <c r="A19" s="3" t="s">
        <v>42</v>
      </c>
      <c r="B19" s="25">
        <v>128</v>
      </c>
      <c r="C19" s="25">
        <v>136</v>
      </c>
      <c r="D19" s="25">
        <v>12</v>
      </c>
      <c r="E19" s="27">
        <f t="shared" si="3"/>
        <v>8.8000000000000007</v>
      </c>
      <c r="F19" s="15">
        <v>124</v>
      </c>
      <c r="G19" s="25">
        <v>8</v>
      </c>
      <c r="H19" s="25">
        <v>5</v>
      </c>
      <c r="I19" s="25">
        <v>3</v>
      </c>
      <c r="J19" s="28">
        <v>0</v>
      </c>
      <c r="K19" s="23">
        <f t="shared" si="2"/>
        <v>62.5</v>
      </c>
      <c r="M19" s="26"/>
    </row>
    <row r="20" spans="1:13" s="7" customFormat="1" ht="12.6" customHeight="1">
      <c r="A20" s="2" t="s">
        <v>36</v>
      </c>
      <c r="B20" s="25">
        <f>SUM(B21:B32)</f>
        <v>1871</v>
      </c>
      <c r="C20" s="25">
        <f t="shared" ref="C20:C21" si="4">+D20+F20</f>
        <v>1860</v>
      </c>
      <c r="D20" s="25">
        <f>SUM(D21:D32)</f>
        <v>146</v>
      </c>
      <c r="E20" s="27">
        <f t="shared" si="3"/>
        <v>7.8</v>
      </c>
      <c r="F20" s="15">
        <f>SUM(F21:F32)</f>
        <v>1714</v>
      </c>
      <c r="G20" s="25">
        <f t="shared" ref="G20" si="5">+H20+I20</f>
        <v>136</v>
      </c>
      <c r="H20" s="25">
        <f>SUM(H21:H32)</f>
        <v>97</v>
      </c>
      <c r="I20" s="25">
        <f>SUM(I21:I32)</f>
        <v>39</v>
      </c>
      <c r="J20" s="28">
        <f>SUM(J21:J32)</f>
        <v>14</v>
      </c>
      <c r="K20" s="23">
        <f t="shared" si="2"/>
        <v>81.599999999999994</v>
      </c>
      <c r="M20" s="26"/>
    </row>
    <row r="21" spans="1:13" s="7" customFormat="1" ht="12.6" hidden="1" customHeight="1">
      <c r="A21" s="3" t="s">
        <v>32</v>
      </c>
      <c r="B21" s="25">
        <v>80</v>
      </c>
      <c r="C21" s="25">
        <f t="shared" si="4"/>
        <v>79</v>
      </c>
      <c r="D21" s="25">
        <v>7</v>
      </c>
      <c r="E21" s="27">
        <f t="shared" si="3"/>
        <v>8.9</v>
      </c>
      <c r="F21" s="15">
        <v>72</v>
      </c>
      <c r="G21" s="25">
        <v>9</v>
      </c>
      <c r="H21" s="25">
        <v>5</v>
      </c>
      <c r="I21" s="25">
        <v>4</v>
      </c>
      <c r="J21" s="28">
        <v>2</v>
      </c>
      <c r="K21" s="23">
        <f t="shared" si="2"/>
        <v>77.8</v>
      </c>
      <c r="M21" s="26"/>
    </row>
    <row r="22" spans="1:13" s="7" customFormat="1" ht="12.6" hidden="1" customHeight="1">
      <c r="A22" s="3" t="s">
        <v>4</v>
      </c>
      <c r="B22" s="25">
        <v>153</v>
      </c>
      <c r="C22" s="25">
        <v>144</v>
      </c>
      <c r="D22" s="25">
        <v>7</v>
      </c>
      <c r="E22" s="27">
        <f t="shared" si="3"/>
        <v>4.9000000000000004</v>
      </c>
      <c r="F22" s="15">
        <v>137</v>
      </c>
      <c r="G22" s="25">
        <v>14</v>
      </c>
      <c r="H22" s="25">
        <v>8</v>
      </c>
      <c r="I22" s="25">
        <v>6</v>
      </c>
      <c r="J22" s="28">
        <v>2</v>
      </c>
      <c r="K22" s="23">
        <f t="shared" si="2"/>
        <v>71.400000000000006</v>
      </c>
      <c r="M22" s="26"/>
    </row>
    <row r="23" spans="1:13" s="7" customFormat="1" ht="12.6" hidden="1" customHeight="1">
      <c r="A23" s="3" t="s">
        <v>33</v>
      </c>
      <c r="B23" s="25">
        <v>171</v>
      </c>
      <c r="C23" s="25">
        <v>174</v>
      </c>
      <c r="D23" s="25">
        <v>13</v>
      </c>
      <c r="E23" s="27">
        <f t="shared" si="3"/>
        <v>7.5</v>
      </c>
      <c r="F23" s="15">
        <v>161</v>
      </c>
      <c r="G23" s="25">
        <v>10</v>
      </c>
      <c r="H23" s="25">
        <v>6</v>
      </c>
      <c r="I23" s="25">
        <v>4</v>
      </c>
      <c r="J23" s="28">
        <v>0</v>
      </c>
      <c r="K23" s="23">
        <f t="shared" si="2"/>
        <v>60</v>
      </c>
      <c r="M23" s="26"/>
    </row>
    <row r="24" spans="1:13" s="7" customFormat="1" ht="12.6" hidden="1" customHeight="1">
      <c r="A24" s="3" t="s">
        <v>24</v>
      </c>
      <c r="B24" s="25">
        <v>132</v>
      </c>
      <c r="C24" s="25">
        <v>128</v>
      </c>
      <c r="D24" s="25">
        <v>7</v>
      </c>
      <c r="E24" s="27">
        <f t="shared" si="3"/>
        <v>5.5</v>
      </c>
      <c r="F24" s="15">
        <v>121</v>
      </c>
      <c r="G24" s="25">
        <v>4</v>
      </c>
      <c r="H24" s="25">
        <v>3</v>
      </c>
      <c r="I24" s="25">
        <v>1</v>
      </c>
      <c r="J24" s="28">
        <v>0</v>
      </c>
      <c r="K24" s="23">
        <f t="shared" si="2"/>
        <v>75</v>
      </c>
      <c r="M24" s="26"/>
    </row>
    <row r="25" spans="1:13" s="7" customFormat="1" ht="12.6" hidden="1" customHeight="1">
      <c r="A25" s="3" t="s">
        <v>41</v>
      </c>
      <c r="B25" s="25">
        <v>171</v>
      </c>
      <c r="C25" s="25">
        <v>180</v>
      </c>
      <c r="D25" s="25">
        <v>12</v>
      </c>
      <c r="E25" s="27">
        <f t="shared" si="3"/>
        <v>6.7</v>
      </c>
      <c r="F25" s="15">
        <v>168</v>
      </c>
      <c r="G25" s="25">
        <v>11</v>
      </c>
      <c r="H25" s="25">
        <v>10</v>
      </c>
      <c r="I25" s="25">
        <v>1</v>
      </c>
      <c r="J25" s="28">
        <v>1</v>
      </c>
      <c r="K25" s="23">
        <f t="shared" si="2"/>
        <v>100</v>
      </c>
      <c r="M25" s="26"/>
    </row>
    <row r="26" spans="1:13" s="7" customFormat="1" ht="12.6" hidden="1" customHeight="1">
      <c r="A26" s="3" t="s">
        <v>25</v>
      </c>
      <c r="B26" s="25">
        <v>136</v>
      </c>
      <c r="C26" s="25">
        <v>133</v>
      </c>
      <c r="D26" s="25">
        <v>12</v>
      </c>
      <c r="E26" s="27">
        <f t="shared" si="3"/>
        <v>9</v>
      </c>
      <c r="F26" s="15">
        <v>121</v>
      </c>
      <c r="G26" s="25">
        <v>9</v>
      </c>
      <c r="H26" s="25">
        <v>7</v>
      </c>
      <c r="I26" s="25">
        <v>2</v>
      </c>
      <c r="J26" s="28">
        <v>0</v>
      </c>
      <c r="K26" s="23">
        <f t="shared" si="2"/>
        <v>77.8</v>
      </c>
      <c r="M26" s="26"/>
    </row>
    <row r="27" spans="1:13" s="7" customFormat="1" ht="12.6" hidden="1" customHeight="1">
      <c r="A27" s="3" t="s">
        <v>43</v>
      </c>
      <c r="B27" s="25">
        <v>147</v>
      </c>
      <c r="C27" s="25">
        <v>154</v>
      </c>
      <c r="D27" s="25">
        <v>13</v>
      </c>
      <c r="E27" s="27">
        <f t="shared" si="3"/>
        <v>8.4</v>
      </c>
      <c r="F27" s="15">
        <v>141</v>
      </c>
      <c r="G27" s="25">
        <v>12</v>
      </c>
      <c r="H27" s="25">
        <v>8</v>
      </c>
      <c r="I27" s="25">
        <v>4</v>
      </c>
      <c r="J27" s="28">
        <v>1</v>
      </c>
      <c r="K27" s="23">
        <f t="shared" si="2"/>
        <v>75</v>
      </c>
      <c r="M27" s="26"/>
    </row>
    <row r="28" spans="1:13" s="7" customFormat="1" ht="12.6" hidden="1" customHeight="1">
      <c r="A28" s="3" t="s">
        <v>27</v>
      </c>
      <c r="B28" s="25">
        <v>182</v>
      </c>
      <c r="C28" s="25">
        <v>176</v>
      </c>
      <c r="D28" s="25">
        <v>12</v>
      </c>
      <c r="E28" s="27">
        <f t="shared" si="3"/>
        <v>6.8</v>
      </c>
      <c r="F28" s="15">
        <v>164</v>
      </c>
      <c r="G28" s="25">
        <v>13</v>
      </c>
      <c r="H28" s="25">
        <v>6</v>
      </c>
      <c r="I28" s="25">
        <v>7</v>
      </c>
      <c r="J28" s="28">
        <v>2</v>
      </c>
      <c r="K28" s="23">
        <f t="shared" si="2"/>
        <v>61.5</v>
      </c>
      <c r="M28" s="26"/>
    </row>
    <row r="29" spans="1:13" s="7" customFormat="1" ht="12.6" hidden="1" customHeight="1">
      <c r="A29" s="3" t="s">
        <v>28</v>
      </c>
      <c r="B29" s="25">
        <v>186</v>
      </c>
      <c r="C29" s="25">
        <v>177</v>
      </c>
      <c r="D29" s="25">
        <v>9</v>
      </c>
      <c r="E29" s="27">
        <f t="shared" si="3"/>
        <v>5.0999999999999996</v>
      </c>
      <c r="F29" s="15">
        <v>168</v>
      </c>
      <c r="G29" s="25">
        <v>12</v>
      </c>
      <c r="H29" s="25">
        <v>9</v>
      </c>
      <c r="I29" s="25">
        <v>3</v>
      </c>
      <c r="J29" s="28">
        <v>2</v>
      </c>
      <c r="K29" s="23">
        <f t="shared" si="2"/>
        <v>91.7</v>
      </c>
      <c r="M29" s="26"/>
    </row>
    <row r="30" spans="1:13" s="7" customFormat="1" ht="12.6" hidden="1" customHeight="1">
      <c r="A30" s="3" t="s">
        <v>29</v>
      </c>
      <c r="B30" s="25">
        <v>181</v>
      </c>
      <c r="C30" s="25">
        <v>173</v>
      </c>
      <c r="D30" s="25">
        <v>12</v>
      </c>
      <c r="E30" s="27">
        <f t="shared" si="3"/>
        <v>6.9</v>
      </c>
      <c r="F30" s="15">
        <v>161</v>
      </c>
      <c r="G30" s="25">
        <v>12</v>
      </c>
      <c r="H30" s="25">
        <v>11</v>
      </c>
      <c r="I30" s="25">
        <v>1</v>
      </c>
      <c r="J30" s="28">
        <v>0</v>
      </c>
      <c r="K30" s="23">
        <f t="shared" si="2"/>
        <v>91.7</v>
      </c>
      <c r="M30" s="26"/>
    </row>
    <row r="31" spans="1:13" s="7" customFormat="1" ht="12.6" hidden="1" customHeight="1">
      <c r="A31" s="3" t="s">
        <v>31</v>
      </c>
      <c r="B31" s="25">
        <v>167</v>
      </c>
      <c r="C31" s="25">
        <v>173</v>
      </c>
      <c r="D31" s="25">
        <v>25</v>
      </c>
      <c r="E31" s="27">
        <f t="shared" si="3"/>
        <v>14.5</v>
      </c>
      <c r="F31" s="15">
        <v>148</v>
      </c>
      <c r="G31" s="25">
        <v>16</v>
      </c>
      <c r="H31" s="25">
        <v>15</v>
      </c>
      <c r="I31" s="25">
        <v>1</v>
      </c>
      <c r="J31" s="28">
        <v>0</v>
      </c>
      <c r="K31" s="23">
        <f t="shared" si="2"/>
        <v>93.8</v>
      </c>
      <c r="M31" s="26"/>
    </row>
    <row r="32" spans="1:13" s="7" customFormat="1" ht="12.6" hidden="1" customHeight="1">
      <c r="A32" s="3" t="s">
        <v>35</v>
      </c>
      <c r="B32" s="25">
        <v>165</v>
      </c>
      <c r="C32" s="25">
        <v>169</v>
      </c>
      <c r="D32" s="25">
        <v>17</v>
      </c>
      <c r="E32" s="27">
        <f t="shared" si="3"/>
        <v>10.1</v>
      </c>
      <c r="F32" s="15">
        <v>152</v>
      </c>
      <c r="G32" s="25">
        <v>14</v>
      </c>
      <c r="H32" s="25">
        <v>9</v>
      </c>
      <c r="I32" s="25">
        <v>5</v>
      </c>
      <c r="J32" s="28">
        <v>4</v>
      </c>
      <c r="K32" s="23">
        <f t="shared" si="2"/>
        <v>92.9</v>
      </c>
      <c r="M32" s="26"/>
    </row>
    <row r="33" spans="1:13" s="7" customFormat="1" ht="12.6" customHeight="1">
      <c r="A33" s="2" t="s">
        <v>37</v>
      </c>
      <c r="B33" s="25">
        <f>SUM(B34:B45)</f>
        <v>2053</v>
      </c>
      <c r="C33" s="25">
        <f t="shared" ref="C33" si="6">+D33+F33</f>
        <v>2020</v>
      </c>
      <c r="D33" s="25">
        <f>SUM(D34:D45)</f>
        <v>218</v>
      </c>
      <c r="E33" s="27">
        <f t="shared" si="3"/>
        <v>10.8</v>
      </c>
      <c r="F33" s="15">
        <f>SUM(F34:F45)</f>
        <v>1802</v>
      </c>
      <c r="G33" s="25">
        <f t="shared" ref="G33" si="7">+H33+I33</f>
        <v>202</v>
      </c>
      <c r="H33" s="25">
        <f>SUM(H34:H45)</f>
        <v>154</v>
      </c>
      <c r="I33" s="25">
        <f>SUM(I34:I45)</f>
        <v>48</v>
      </c>
      <c r="J33" s="25">
        <f>SUM(J34:J45)</f>
        <v>13</v>
      </c>
      <c r="K33" s="23">
        <f t="shared" si="2"/>
        <v>82.7</v>
      </c>
      <c r="M33" s="26"/>
    </row>
    <row r="34" spans="1:13" s="7" customFormat="1" ht="12.6" hidden="1" customHeight="1">
      <c r="A34" s="3" t="s">
        <v>32</v>
      </c>
      <c r="B34" s="25">
        <v>179</v>
      </c>
      <c r="C34" s="25">
        <v>187</v>
      </c>
      <c r="D34" s="25">
        <v>18</v>
      </c>
      <c r="E34" s="27">
        <f t="shared" si="3"/>
        <v>9.6</v>
      </c>
      <c r="F34" s="15">
        <v>169</v>
      </c>
      <c r="G34" s="25">
        <v>19</v>
      </c>
      <c r="H34" s="25">
        <v>13</v>
      </c>
      <c r="I34" s="25">
        <v>6</v>
      </c>
      <c r="J34" s="28">
        <v>2</v>
      </c>
      <c r="K34" s="23">
        <f t="shared" si="2"/>
        <v>78.900000000000006</v>
      </c>
      <c r="M34" s="26"/>
    </row>
    <row r="35" spans="1:13" s="7" customFormat="1" ht="12.6" hidden="1" customHeight="1">
      <c r="A35" s="3" t="s">
        <v>4</v>
      </c>
      <c r="B35" s="25">
        <v>170</v>
      </c>
      <c r="C35" s="25">
        <v>165</v>
      </c>
      <c r="D35" s="25">
        <v>13</v>
      </c>
      <c r="E35" s="27">
        <f t="shared" si="3"/>
        <v>7.9</v>
      </c>
      <c r="F35" s="15">
        <v>152</v>
      </c>
      <c r="G35" s="25">
        <v>15</v>
      </c>
      <c r="H35" s="25">
        <v>11</v>
      </c>
      <c r="I35" s="25">
        <v>4</v>
      </c>
      <c r="J35" s="28">
        <v>1</v>
      </c>
      <c r="K35" s="23">
        <f t="shared" si="2"/>
        <v>80</v>
      </c>
      <c r="M35" s="26"/>
    </row>
    <row r="36" spans="1:13" s="7" customFormat="1" ht="12.6" hidden="1" customHeight="1">
      <c r="A36" s="3" t="s">
        <v>33</v>
      </c>
      <c r="B36" s="25">
        <v>161</v>
      </c>
      <c r="C36" s="25">
        <v>160</v>
      </c>
      <c r="D36" s="25">
        <v>16</v>
      </c>
      <c r="E36" s="27">
        <f t="shared" si="3"/>
        <v>10</v>
      </c>
      <c r="F36" s="15">
        <v>144</v>
      </c>
      <c r="G36" s="25">
        <v>21</v>
      </c>
      <c r="H36" s="25">
        <v>19</v>
      </c>
      <c r="I36" s="25">
        <v>2</v>
      </c>
      <c r="J36" s="28">
        <v>0</v>
      </c>
      <c r="K36" s="23">
        <f t="shared" si="2"/>
        <v>90.5</v>
      </c>
      <c r="M36" s="26"/>
    </row>
    <row r="37" spans="1:13" s="7" customFormat="1" ht="12.6" hidden="1" customHeight="1">
      <c r="A37" s="3" t="s">
        <v>24</v>
      </c>
      <c r="B37" s="25">
        <v>149</v>
      </c>
      <c r="C37" s="25">
        <v>148</v>
      </c>
      <c r="D37" s="25">
        <v>9</v>
      </c>
      <c r="E37" s="27">
        <f t="shared" si="3"/>
        <v>6.1</v>
      </c>
      <c r="F37" s="15">
        <v>139</v>
      </c>
      <c r="G37" s="25">
        <v>20</v>
      </c>
      <c r="H37" s="25">
        <v>14</v>
      </c>
      <c r="I37" s="25">
        <v>6</v>
      </c>
      <c r="J37" s="28">
        <v>0</v>
      </c>
      <c r="K37" s="23">
        <f t="shared" si="2"/>
        <v>70</v>
      </c>
      <c r="M37" s="26"/>
    </row>
    <row r="38" spans="1:13" s="7" customFormat="1" ht="12.6" hidden="1" customHeight="1">
      <c r="A38" s="3" t="s">
        <v>34</v>
      </c>
      <c r="B38" s="25">
        <v>192</v>
      </c>
      <c r="C38" s="25">
        <v>194</v>
      </c>
      <c r="D38" s="25">
        <v>22</v>
      </c>
      <c r="E38" s="27">
        <f t="shared" si="3"/>
        <v>11.3</v>
      </c>
      <c r="F38" s="15">
        <v>172</v>
      </c>
      <c r="G38" s="25">
        <v>14</v>
      </c>
      <c r="H38" s="25">
        <v>11</v>
      </c>
      <c r="I38" s="25">
        <v>3</v>
      </c>
      <c r="J38" s="28">
        <v>2</v>
      </c>
      <c r="K38" s="23">
        <f t="shared" si="2"/>
        <v>92.9</v>
      </c>
      <c r="M38" s="26"/>
    </row>
    <row r="39" spans="1:13" s="7" customFormat="1" ht="12.6" hidden="1" customHeight="1">
      <c r="A39" s="3" t="s">
        <v>11</v>
      </c>
      <c r="B39" s="25">
        <v>187</v>
      </c>
      <c r="C39" s="25">
        <v>173</v>
      </c>
      <c r="D39" s="25">
        <v>27</v>
      </c>
      <c r="E39" s="27">
        <f t="shared" si="3"/>
        <v>15.6</v>
      </c>
      <c r="F39" s="15">
        <v>146</v>
      </c>
      <c r="G39" s="25">
        <v>7</v>
      </c>
      <c r="H39" s="25">
        <v>4</v>
      </c>
      <c r="I39" s="25">
        <v>3</v>
      </c>
      <c r="J39" s="28">
        <v>2</v>
      </c>
      <c r="K39" s="23">
        <f t="shared" si="2"/>
        <v>85.7</v>
      </c>
      <c r="M39" s="26"/>
    </row>
    <row r="40" spans="1:13" s="7" customFormat="1" ht="12.6" hidden="1" customHeight="1">
      <c r="A40" s="3" t="s">
        <v>26</v>
      </c>
      <c r="B40" s="25">
        <v>190</v>
      </c>
      <c r="C40" s="25">
        <v>207</v>
      </c>
      <c r="D40" s="25">
        <v>22</v>
      </c>
      <c r="E40" s="27">
        <f t="shared" si="3"/>
        <v>10.6</v>
      </c>
      <c r="F40" s="15">
        <v>185</v>
      </c>
      <c r="G40" s="25">
        <v>14</v>
      </c>
      <c r="H40" s="25">
        <v>12</v>
      </c>
      <c r="I40" s="25">
        <v>2</v>
      </c>
      <c r="J40" s="28">
        <v>2</v>
      </c>
      <c r="K40" s="23">
        <f t="shared" si="2"/>
        <v>100</v>
      </c>
      <c r="M40" s="26"/>
    </row>
    <row r="41" spans="1:13" s="7" customFormat="1" ht="12.6" hidden="1" customHeight="1">
      <c r="A41" s="3" t="s">
        <v>27</v>
      </c>
      <c r="B41" s="25">
        <v>198</v>
      </c>
      <c r="C41" s="25">
        <v>194</v>
      </c>
      <c r="D41" s="25">
        <v>19</v>
      </c>
      <c r="E41" s="27">
        <f t="shared" si="3"/>
        <v>9.8000000000000007</v>
      </c>
      <c r="F41" s="15">
        <v>175</v>
      </c>
      <c r="G41" s="25">
        <v>22</v>
      </c>
      <c r="H41" s="25">
        <v>18</v>
      </c>
      <c r="I41" s="25">
        <v>4</v>
      </c>
      <c r="J41" s="28">
        <v>1</v>
      </c>
      <c r="K41" s="23">
        <f t="shared" si="2"/>
        <v>86.4</v>
      </c>
      <c r="M41" s="26"/>
    </row>
    <row r="42" spans="1:13" s="7" customFormat="1" ht="12.6" hidden="1" customHeight="1">
      <c r="A42" s="3" t="s">
        <v>28</v>
      </c>
      <c r="B42" s="25">
        <v>204</v>
      </c>
      <c r="C42" s="25">
        <v>175</v>
      </c>
      <c r="D42" s="25">
        <v>30</v>
      </c>
      <c r="E42" s="27">
        <f t="shared" si="3"/>
        <v>17.100000000000001</v>
      </c>
      <c r="F42" s="15">
        <v>145</v>
      </c>
      <c r="G42" s="25">
        <v>17</v>
      </c>
      <c r="H42" s="25">
        <v>9</v>
      </c>
      <c r="I42" s="25">
        <v>8</v>
      </c>
      <c r="J42" s="28">
        <v>2</v>
      </c>
      <c r="K42" s="23">
        <f t="shared" si="2"/>
        <v>64.7</v>
      </c>
      <c r="M42" s="26"/>
    </row>
    <row r="43" spans="1:13" s="7" customFormat="1" ht="12.6" hidden="1" customHeight="1">
      <c r="A43" s="3" t="s">
        <v>29</v>
      </c>
      <c r="B43" s="25">
        <v>122</v>
      </c>
      <c r="C43" s="25">
        <v>113</v>
      </c>
      <c r="D43" s="25">
        <v>8</v>
      </c>
      <c r="E43" s="27">
        <f t="shared" si="3"/>
        <v>7.1</v>
      </c>
      <c r="F43" s="15">
        <v>105</v>
      </c>
      <c r="G43" s="25">
        <v>25</v>
      </c>
      <c r="H43" s="25">
        <v>22</v>
      </c>
      <c r="I43" s="25">
        <v>3</v>
      </c>
      <c r="J43" s="28">
        <v>0</v>
      </c>
      <c r="K43" s="23">
        <f t="shared" si="2"/>
        <v>88</v>
      </c>
      <c r="M43" s="26"/>
    </row>
    <row r="44" spans="1:13" s="7" customFormat="1" ht="12.6" hidden="1" customHeight="1">
      <c r="A44" s="3" t="s">
        <v>31</v>
      </c>
      <c r="B44" s="25">
        <v>142</v>
      </c>
      <c r="C44" s="25">
        <v>139</v>
      </c>
      <c r="D44" s="25">
        <v>12</v>
      </c>
      <c r="E44" s="27">
        <f t="shared" si="3"/>
        <v>8.6</v>
      </c>
      <c r="F44" s="15">
        <v>127</v>
      </c>
      <c r="G44" s="25">
        <v>16</v>
      </c>
      <c r="H44" s="25">
        <v>14</v>
      </c>
      <c r="I44" s="25">
        <v>2</v>
      </c>
      <c r="J44" s="28">
        <v>0</v>
      </c>
      <c r="K44" s="23">
        <f t="shared" si="2"/>
        <v>87.5</v>
      </c>
      <c r="M44" s="26"/>
    </row>
    <row r="45" spans="1:13" s="7" customFormat="1" ht="12.6" hidden="1" customHeight="1">
      <c r="A45" s="3" t="s">
        <v>35</v>
      </c>
      <c r="B45" s="25">
        <v>159</v>
      </c>
      <c r="C45" s="25">
        <v>165</v>
      </c>
      <c r="D45" s="25">
        <v>22</v>
      </c>
      <c r="E45" s="27">
        <f t="shared" si="3"/>
        <v>13.3</v>
      </c>
      <c r="F45" s="15">
        <v>143</v>
      </c>
      <c r="G45" s="25">
        <v>12</v>
      </c>
      <c r="H45" s="25">
        <v>7</v>
      </c>
      <c r="I45" s="25">
        <v>5</v>
      </c>
      <c r="J45" s="28">
        <v>1</v>
      </c>
      <c r="K45" s="23">
        <f t="shared" si="2"/>
        <v>66.7</v>
      </c>
      <c r="M45" s="26"/>
    </row>
    <row r="46" spans="1:13" s="7" customFormat="1" ht="12.6" customHeight="1">
      <c r="A46" s="2" t="s">
        <v>39</v>
      </c>
      <c r="B46" s="25">
        <f>SUM(B47:B58)</f>
        <v>1889</v>
      </c>
      <c r="C46" s="25">
        <f t="shared" ref="C46" si="8">+D46+F46</f>
        <v>1872</v>
      </c>
      <c r="D46" s="25">
        <f>SUM(D47:D58)</f>
        <v>230</v>
      </c>
      <c r="E46" s="27">
        <f t="shared" si="3"/>
        <v>12.3</v>
      </c>
      <c r="F46" s="15">
        <f>SUM(F47:F58)</f>
        <v>1642</v>
      </c>
      <c r="G46" s="25">
        <f t="shared" ref="G46" si="9">+H46+I46</f>
        <v>219</v>
      </c>
      <c r="H46" s="25">
        <f>SUM(H47:H58)</f>
        <v>163</v>
      </c>
      <c r="I46" s="25">
        <f>SUM(I47:I58)</f>
        <v>56</v>
      </c>
      <c r="J46" s="25">
        <f>SUM(J47:J58)</f>
        <v>20</v>
      </c>
      <c r="K46" s="23">
        <f t="shared" si="2"/>
        <v>83.6</v>
      </c>
      <c r="M46" s="26"/>
    </row>
    <row r="47" spans="1:13" s="7" customFormat="1" ht="12.6" hidden="1" customHeight="1">
      <c r="A47" s="3" t="s">
        <v>3</v>
      </c>
      <c r="B47" s="25">
        <v>129</v>
      </c>
      <c r="C47" s="25">
        <v>130</v>
      </c>
      <c r="D47" s="25">
        <v>10</v>
      </c>
      <c r="E47" s="27">
        <f t="shared" si="3"/>
        <v>7.7</v>
      </c>
      <c r="F47" s="15">
        <v>120</v>
      </c>
      <c r="G47" s="25">
        <v>11</v>
      </c>
      <c r="H47" s="25">
        <v>7</v>
      </c>
      <c r="I47" s="25">
        <v>4</v>
      </c>
      <c r="J47" s="25">
        <v>1</v>
      </c>
      <c r="K47" s="23">
        <f t="shared" si="2"/>
        <v>72.7</v>
      </c>
      <c r="M47" s="26"/>
    </row>
    <row r="48" spans="1:13" s="7" customFormat="1" ht="12.6" hidden="1" customHeight="1">
      <c r="A48" s="3" t="s">
        <v>4</v>
      </c>
      <c r="B48" s="25">
        <v>162</v>
      </c>
      <c r="C48" s="25">
        <v>153</v>
      </c>
      <c r="D48" s="25">
        <v>18</v>
      </c>
      <c r="E48" s="27">
        <f t="shared" si="3"/>
        <v>11.8</v>
      </c>
      <c r="F48" s="15">
        <v>135</v>
      </c>
      <c r="G48" s="25">
        <v>20</v>
      </c>
      <c r="H48" s="25">
        <v>15</v>
      </c>
      <c r="I48" s="25">
        <v>5</v>
      </c>
      <c r="J48" s="25">
        <v>2</v>
      </c>
      <c r="K48" s="23">
        <f t="shared" si="2"/>
        <v>85</v>
      </c>
      <c r="M48" s="26"/>
    </row>
    <row r="49" spans="1:13" s="7" customFormat="1" ht="12.6" customHeight="1">
      <c r="A49" s="3" t="s">
        <v>33</v>
      </c>
      <c r="B49" s="25">
        <v>172</v>
      </c>
      <c r="C49" s="25">
        <v>157</v>
      </c>
      <c r="D49" s="25">
        <v>12</v>
      </c>
      <c r="E49" s="27">
        <f t="shared" si="3"/>
        <v>7.6</v>
      </c>
      <c r="F49" s="15">
        <v>145</v>
      </c>
      <c r="G49" s="25">
        <v>13</v>
      </c>
      <c r="H49" s="25">
        <v>12</v>
      </c>
      <c r="I49" s="25">
        <v>1</v>
      </c>
      <c r="J49" s="25">
        <v>0</v>
      </c>
      <c r="K49" s="23">
        <f t="shared" si="2"/>
        <v>92.3</v>
      </c>
      <c r="M49" s="26"/>
    </row>
    <row r="50" spans="1:13" s="7" customFormat="1" ht="12.6" customHeight="1">
      <c r="A50" s="3" t="s">
        <v>24</v>
      </c>
      <c r="B50" s="25">
        <v>179</v>
      </c>
      <c r="C50" s="25">
        <v>170</v>
      </c>
      <c r="D50" s="25">
        <v>21</v>
      </c>
      <c r="E50" s="27">
        <f t="shared" si="3"/>
        <v>12.4</v>
      </c>
      <c r="F50" s="15">
        <v>149</v>
      </c>
      <c r="G50" s="25">
        <v>15</v>
      </c>
      <c r="H50" s="25">
        <v>8</v>
      </c>
      <c r="I50" s="25">
        <v>7</v>
      </c>
      <c r="J50" s="25">
        <v>1</v>
      </c>
      <c r="K50" s="23">
        <f t="shared" si="2"/>
        <v>60</v>
      </c>
      <c r="M50" s="26"/>
    </row>
    <row r="51" spans="1:13" s="7" customFormat="1" ht="12.6" customHeight="1">
      <c r="A51" s="3" t="s">
        <v>34</v>
      </c>
      <c r="B51" s="25">
        <v>153</v>
      </c>
      <c r="C51" s="25">
        <v>160</v>
      </c>
      <c r="D51" s="25">
        <v>16</v>
      </c>
      <c r="E51" s="27">
        <f t="shared" si="3"/>
        <v>10</v>
      </c>
      <c r="F51" s="15">
        <v>144</v>
      </c>
      <c r="G51" s="25">
        <v>13</v>
      </c>
      <c r="H51" s="25">
        <v>7</v>
      </c>
      <c r="I51" s="25">
        <v>6</v>
      </c>
      <c r="J51" s="25">
        <v>3</v>
      </c>
      <c r="K51" s="23">
        <f t="shared" si="2"/>
        <v>76.900000000000006</v>
      </c>
      <c r="M51" s="26"/>
    </row>
    <row r="52" spans="1:13" s="7" customFormat="1" ht="12.6" customHeight="1">
      <c r="A52" s="3" t="s">
        <v>25</v>
      </c>
      <c r="B52" s="25">
        <v>154</v>
      </c>
      <c r="C52" s="25">
        <v>147</v>
      </c>
      <c r="D52" s="25">
        <v>31</v>
      </c>
      <c r="E52" s="27">
        <f t="shared" si="3"/>
        <v>21.1</v>
      </c>
      <c r="F52" s="15">
        <v>116</v>
      </c>
      <c r="G52" s="25">
        <v>21</v>
      </c>
      <c r="H52" s="25">
        <v>15</v>
      </c>
      <c r="I52" s="25">
        <v>6</v>
      </c>
      <c r="J52" s="25">
        <v>2</v>
      </c>
      <c r="K52" s="23">
        <f t="shared" si="2"/>
        <v>81</v>
      </c>
      <c r="M52" s="26"/>
    </row>
    <row r="53" spans="1:13" s="7" customFormat="1" ht="12.6" customHeight="1">
      <c r="A53" s="3" t="s">
        <v>26</v>
      </c>
      <c r="B53" s="25">
        <v>169</v>
      </c>
      <c r="C53" s="25">
        <v>179</v>
      </c>
      <c r="D53" s="25">
        <v>18</v>
      </c>
      <c r="E53" s="27">
        <f t="shared" si="3"/>
        <v>10.1</v>
      </c>
      <c r="F53" s="15">
        <v>161</v>
      </c>
      <c r="G53" s="25">
        <v>17</v>
      </c>
      <c r="H53" s="25">
        <v>13</v>
      </c>
      <c r="I53" s="25">
        <v>4</v>
      </c>
      <c r="J53" s="25">
        <v>2</v>
      </c>
      <c r="K53" s="23">
        <f t="shared" si="2"/>
        <v>88.2</v>
      </c>
      <c r="M53" s="26"/>
    </row>
    <row r="54" spans="1:13" s="7" customFormat="1" ht="12.6" customHeight="1">
      <c r="A54" s="3" t="s">
        <v>27</v>
      </c>
      <c r="B54" s="25">
        <v>133</v>
      </c>
      <c r="C54" s="25">
        <v>134</v>
      </c>
      <c r="D54" s="25">
        <v>16</v>
      </c>
      <c r="E54" s="27">
        <f t="shared" si="3"/>
        <v>11.9</v>
      </c>
      <c r="F54" s="15">
        <v>118</v>
      </c>
      <c r="G54" s="25">
        <v>26</v>
      </c>
      <c r="H54" s="25">
        <v>22</v>
      </c>
      <c r="I54" s="25">
        <v>4</v>
      </c>
      <c r="J54" s="25">
        <v>2</v>
      </c>
      <c r="K54" s="23">
        <f t="shared" si="2"/>
        <v>92.3</v>
      </c>
      <c r="M54" s="26"/>
    </row>
    <row r="55" spans="1:13" s="7" customFormat="1" ht="12.6" customHeight="1">
      <c r="A55" s="3" t="s">
        <v>28</v>
      </c>
      <c r="B55" s="25">
        <v>153</v>
      </c>
      <c r="C55" s="25">
        <v>136</v>
      </c>
      <c r="D55" s="25">
        <v>23</v>
      </c>
      <c r="E55" s="27">
        <f t="shared" si="3"/>
        <v>16.899999999999999</v>
      </c>
      <c r="F55" s="15">
        <v>113</v>
      </c>
      <c r="G55" s="25">
        <v>14</v>
      </c>
      <c r="H55" s="25">
        <v>12</v>
      </c>
      <c r="I55" s="25">
        <v>2</v>
      </c>
      <c r="J55" s="25">
        <v>2</v>
      </c>
      <c r="K55" s="23">
        <f t="shared" si="2"/>
        <v>100</v>
      </c>
      <c r="M55" s="26"/>
    </row>
    <row r="56" spans="1:13" s="7" customFormat="1" ht="12.6" customHeight="1">
      <c r="A56" s="3" t="s">
        <v>38</v>
      </c>
      <c r="B56" s="25">
        <v>155</v>
      </c>
      <c r="C56" s="25">
        <v>160</v>
      </c>
      <c r="D56" s="25">
        <v>31</v>
      </c>
      <c r="E56" s="27">
        <f t="shared" si="3"/>
        <v>19.399999999999999</v>
      </c>
      <c r="F56" s="15">
        <v>129</v>
      </c>
      <c r="G56" s="25">
        <v>19</v>
      </c>
      <c r="H56" s="25">
        <v>15</v>
      </c>
      <c r="I56" s="25">
        <v>4</v>
      </c>
      <c r="J56" s="25">
        <v>1</v>
      </c>
      <c r="K56" s="23">
        <f t="shared" si="2"/>
        <v>84.2</v>
      </c>
      <c r="M56" s="26"/>
    </row>
    <row r="57" spans="1:13" s="7" customFormat="1" ht="12.6" customHeight="1">
      <c r="A57" s="3" t="s">
        <v>31</v>
      </c>
      <c r="B57" s="25">
        <v>165</v>
      </c>
      <c r="C57" s="25">
        <v>169</v>
      </c>
      <c r="D57" s="25">
        <v>16</v>
      </c>
      <c r="E57" s="27">
        <f t="shared" si="3"/>
        <v>9.5</v>
      </c>
      <c r="F57" s="15">
        <v>153</v>
      </c>
      <c r="G57" s="25">
        <v>29</v>
      </c>
      <c r="H57" s="25">
        <v>22</v>
      </c>
      <c r="I57" s="25">
        <v>7</v>
      </c>
      <c r="J57" s="25">
        <v>3</v>
      </c>
      <c r="K57" s="23">
        <f t="shared" si="2"/>
        <v>86.2</v>
      </c>
      <c r="M57" s="26"/>
    </row>
    <row r="58" spans="1:13" s="7" customFormat="1" ht="12.6" customHeight="1">
      <c r="A58" s="3" t="s">
        <v>35</v>
      </c>
      <c r="B58" s="25">
        <v>165</v>
      </c>
      <c r="C58" s="25">
        <v>177</v>
      </c>
      <c r="D58" s="25">
        <v>18</v>
      </c>
      <c r="E58" s="27">
        <f t="shared" si="3"/>
        <v>10.199999999999999</v>
      </c>
      <c r="F58" s="15">
        <v>159</v>
      </c>
      <c r="G58" s="25">
        <v>21</v>
      </c>
      <c r="H58" s="25">
        <v>15</v>
      </c>
      <c r="I58" s="25">
        <v>6</v>
      </c>
      <c r="J58" s="28">
        <v>1</v>
      </c>
      <c r="K58" s="23">
        <f t="shared" si="2"/>
        <v>76.2</v>
      </c>
      <c r="M58" s="26"/>
    </row>
    <row r="59" spans="1:13" s="7" customFormat="1" ht="12.6" customHeight="1">
      <c r="A59" s="2" t="s">
        <v>44</v>
      </c>
      <c r="B59" s="25">
        <f>SUM(B60:B72)</f>
        <v>287</v>
      </c>
      <c r="C59" s="25">
        <f t="shared" ref="C59" si="10">+D59+F59</f>
        <v>272</v>
      </c>
      <c r="D59" s="25">
        <f>SUM(D60:D72)</f>
        <v>25</v>
      </c>
      <c r="E59" s="27">
        <f t="shared" si="3"/>
        <v>9.1999999999999993</v>
      </c>
      <c r="F59" s="15">
        <f>SUM(F60:F72)</f>
        <v>247</v>
      </c>
      <c r="G59" s="25">
        <f t="shared" ref="G59" si="11">+H59+I59</f>
        <v>21</v>
      </c>
      <c r="H59" s="25">
        <f>SUM(H60:H72)</f>
        <v>15</v>
      </c>
      <c r="I59" s="25">
        <f>SUM(I60:I72)</f>
        <v>6</v>
      </c>
      <c r="J59" s="25">
        <f>SUM(J60:J72)</f>
        <v>4</v>
      </c>
      <c r="K59" s="23">
        <f t="shared" si="2"/>
        <v>90.5</v>
      </c>
      <c r="M59" s="26"/>
    </row>
    <row r="60" spans="1:13" s="7" customFormat="1" ht="12.6" customHeight="1">
      <c r="A60" s="3" t="s">
        <v>3</v>
      </c>
      <c r="B60" s="25">
        <v>173</v>
      </c>
      <c r="C60" s="25">
        <v>173</v>
      </c>
      <c r="D60" s="25">
        <v>18</v>
      </c>
      <c r="E60" s="27">
        <f t="shared" si="3"/>
        <v>10.4</v>
      </c>
      <c r="F60" s="15">
        <v>155</v>
      </c>
      <c r="G60" s="25">
        <v>13</v>
      </c>
      <c r="H60" s="25">
        <v>10</v>
      </c>
      <c r="I60" s="25">
        <v>3</v>
      </c>
      <c r="J60" s="28">
        <v>2</v>
      </c>
      <c r="K60" s="23">
        <f t="shared" si="2"/>
        <v>92.3</v>
      </c>
      <c r="M60" s="26"/>
    </row>
    <row r="61" spans="1:13" s="7" customFormat="1" ht="12.6" customHeight="1">
      <c r="A61" s="3" t="s">
        <v>45</v>
      </c>
      <c r="B61" s="25">
        <v>114</v>
      </c>
      <c r="C61" s="25">
        <v>99</v>
      </c>
      <c r="D61" s="25">
        <v>7</v>
      </c>
      <c r="E61" s="27">
        <f t="shared" si="3"/>
        <v>7.1</v>
      </c>
      <c r="F61" s="15">
        <v>92</v>
      </c>
      <c r="G61" s="25">
        <v>8</v>
      </c>
      <c r="H61" s="25">
        <v>5</v>
      </c>
      <c r="I61" s="25">
        <v>3</v>
      </c>
      <c r="J61" s="28">
        <v>2</v>
      </c>
      <c r="K61" s="23">
        <f t="shared" si="2"/>
        <v>87.5</v>
      </c>
      <c r="M61" s="26"/>
    </row>
    <row r="62" spans="1:13">
      <c r="A62" s="17"/>
      <c r="B62" s="16"/>
      <c r="C62" s="16"/>
      <c r="D62" s="16"/>
      <c r="E62" s="16"/>
      <c r="F62" s="16"/>
      <c r="G62" s="16"/>
      <c r="H62" s="16"/>
      <c r="I62" s="16"/>
      <c r="J62" s="16"/>
      <c r="K62" s="24"/>
    </row>
    <row r="75" spans="2:11">
      <c r="B75" s="25"/>
      <c r="C75" s="25"/>
      <c r="D75" s="25"/>
      <c r="E75" s="25"/>
      <c r="F75" s="25"/>
      <c r="G75" s="25"/>
      <c r="H75" s="25"/>
      <c r="I75" s="25"/>
      <c r="J75" s="25"/>
      <c r="K75" s="25"/>
    </row>
  </sheetData>
  <mergeCells count="12">
    <mergeCell ref="G3:K3"/>
    <mergeCell ref="K4:K5"/>
    <mergeCell ref="A1:K1"/>
    <mergeCell ref="A3:A6"/>
    <mergeCell ref="B3:B6"/>
    <mergeCell ref="C3:F3"/>
    <mergeCell ref="C4:C5"/>
    <mergeCell ref="D4:D5"/>
    <mergeCell ref="G4:G5"/>
    <mergeCell ref="H4:H5"/>
    <mergeCell ref="F4:F6"/>
    <mergeCell ref="I4:I6"/>
  </mergeCells>
  <phoneticPr fontId="5" type="noConversion"/>
  <printOptions horizontalCentered="1"/>
  <pageMargins left="0.78740157480314965" right="0.78740157480314965" top="0.19685039370078741" bottom="0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非常上訴_中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余瑞珺</cp:lastModifiedBy>
  <cp:lastPrinted>2025-12-04T08:00:26Z</cp:lastPrinted>
  <dcterms:created xsi:type="dcterms:W3CDTF">2017-01-20T07:34:08Z</dcterms:created>
  <dcterms:modified xsi:type="dcterms:W3CDTF">2026-03-19T09:30:02Z</dcterms:modified>
</cp:coreProperties>
</file>