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5_網頁維護\115年\excel\"/>
    </mc:Choice>
  </mc:AlternateContent>
  <bookViews>
    <workbookView xWindow="480" yWindow="84" windowWidth="16296" windowHeight="6864"/>
  </bookViews>
  <sheets>
    <sheet name="非常上訴_中" sheetId="3" r:id="rId1"/>
  </sheet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62913" calcOnSave="0" concurrentCalc="0"/>
</workbook>
</file>

<file path=xl/calcChain.xml><?xml version="1.0" encoding="utf-8"?>
<calcChain xmlns="http://schemas.openxmlformats.org/spreadsheetml/2006/main">
  <c r="B36" i="3" l="1"/>
  <c r="E36" i="3"/>
  <c r="K36" i="3"/>
  <c r="J36" i="3"/>
  <c r="I36" i="3"/>
  <c r="H36" i="3"/>
  <c r="G36" i="3"/>
  <c r="F36" i="3"/>
  <c r="D36" i="3"/>
  <c r="C36" i="3"/>
  <c r="B23" i="3"/>
  <c r="J23" i="3"/>
  <c r="I23" i="3"/>
  <c r="H23" i="3"/>
  <c r="F23" i="3"/>
  <c r="D23" i="3"/>
  <c r="K35" i="3"/>
  <c r="E35" i="3"/>
  <c r="K34" i="3"/>
  <c r="E34" i="3"/>
  <c r="K33" i="3"/>
  <c r="E33" i="3"/>
  <c r="K32" i="3"/>
  <c r="E32" i="3"/>
  <c r="K31" i="3"/>
  <c r="E31" i="3"/>
  <c r="K30" i="3"/>
  <c r="E30" i="3"/>
  <c r="K29" i="3"/>
  <c r="E29" i="3"/>
  <c r="K28" i="3"/>
  <c r="E28" i="3"/>
  <c r="K27" i="3"/>
  <c r="E27" i="3"/>
  <c r="K26" i="3"/>
  <c r="E26" i="3"/>
  <c r="K25" i="3"/>
  <c r="E25" i="3"/>
  <c r="E24" i="3"/>
  <c r="K24" i="3"/>
  <c r="K37" i="3"/>
  <c r="E37" i="3"/>
  <c r="G23" i="3"/>
  <c r="J10" i="3"/>
  <c r="I10" i="3"/>
  <c r="H10" i="3"/>
  <c r="F10" i="3"/>
  <c r="D10" i="3"/>
  <c r="B10" i="3"/>
  <c r="K23" i="3"/>
  <c r="C23" i="3"/>
  <c r="E23" i="3"/>
  <c r="K21" i="3"/>
  <c r="E21" i="3"/>
  <c r="K20" i="3"/>
  <c r="E20" i="3"/>
  <c r="K19" i="3"/>
  <c r="E19" i="3"/>
  <c r="K18" i="3"/>
  <c r="E18" i="3"/>
  <c r="K17" i="3"/>
  <c r="E17" i="3"/>
  <c r="K16" i="3"/>
  <c r="E16" i="3"/>
  <c r="K15" i="3"/>
  <c r="E15" i="3"/>
  <c r="K14" i="3"/>
  <c r="E14" i="3"/>
  <c r="E13" i="3"/>
  <c r="K13" i="3"/>
  <c r="K12" i="3"/>
  <c r="E12" i="3"/>
  <c r="K11" i="3"/>
  <c r="E11" i="3"/>
  <c r="E22" i="3"/>
  <c r="K22" i="3"/>
  <c r="G10" i="3"/>
  <c r="K10" i="3"/>
  <c r="C10" i="3"/>
  <c r="E10" i="3"/>
</calcChain>
</file>

<file path=xl/sharedStrings.xml><?xml version="1.0" encoding="utf-8"?>
<sst xmlns="http://schemas.openxmlformats.org/spreadsheetml/2006/main" count="53" uniqueCount="42">
  <si>
    <t>原判決
撤銷</t>
    <phoneticPr fontId="5" type="noConversion"/>
  </si>
  <si>
    <t>非常上訴
駁回</t>
    <phoneticPr fontId="5" type="noConversion"/>
  </si>
  <si>
    <t>比率</t>
    <phoneticPr fontId="5" type="noConversion"/>
  </si>
  <si>
    <r>
      <t>1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</si>
  <si>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</si>
  <si>
    <r>
      <rPr>
        <sz val="12"/>
        <rFont val="標楷體"/>
        <family val="4"/>
        <charset val="136"/>
      </rPr>
      <t>年月別</t>
    </r>
    <phoneticPr fontId="5" type="noConversion"/>
  </si>
  <si>
    <r>
      <rPr>
        <sz val="12"/>
        <rFont val="標楷體"/>
        <family val="4"/>
        <charset val="136"/>
      </rPr>
      <t>新收件數</t>
    </r>
    <phoneticPr fontId="5" type="noConversion"/>
  </si>
  <si>
    <r>
      <rPr>
        <sz val="12"/>
        <rFont val="標楷體"/>
        <family val="4"/>
        <charset val="136"/>
      </rPr>
      <t>終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結件數</t>
    </r>
    <phoneticPr fontId="5" type="noConversion"/>
  </si>
  <si>
    <r>
      <rPr>
        <sz val="12"/>
        <rFont val="標楷體"/>
        <family val="4"/>
        <charset val="136"/>
      </rPr>
      <t>總計</t>
    </r>
    <phoneticPr fontId="5" type="noConversion"/>
  </si>
  <si>
    <r>
      <rPr>
        <sz val="12"/>
        <rFont val="標楷體"/>
        <family val="4"/>
        <charset val="136"/>
      </rPr>
      <t>非常上訴
提起</t>
    </r>
    <phoneticPr fontId="5" type="noConversion"/>
  </si>
  <si>
    <r>
      <rPr>
        <sz val="12"/>
        <rFont val="標楷體"/>
        <family val="4"/>
        <charset val="136"/>
      </rPr>
      <t>非常上訴
不予提起</t>
    </r>
    <phoneticPr fontId="5" type="noConversion"/>
  </si>
  <si>
    <r>
      <t>6</t>
    </r>
    <r>
      <rPr>
        <sz val="12"/>
        <rFont val="標楷體"/>
        <family val="4"/>
        <charset val="136"/>
      </rPr>
      <t>月</t>
    </r>
    <phoneticPr fontId="5" type="noConversion"/>
  </si>
  <si>
    <t>(1)</t>
    <phoneticPr fontId="5" type="noConversion"/>
  </si>
  <si>
    <t>(2)</t>
    <phoneticPr fontId="5" type="noConversion"/>
  </si>
  <si>
    <t>(2)/(1)*100</t>
    <phoneticPr fontId="5" type="noConversion"/>
  </si>
  <si>
    <r>
      <t xml:space="preserve">     </t>
    </r>
    <r>
      <rPr>
        <sz val="11"/>
        <rFont val="標楷體"/>
        <family val="4"/>
        <charset val="136"/>
      </rPr>
      <t>單位：件、</t>
    </r>
    <r>
      <rPr>
        <sz val="11"/>
        <rFont val="Times New Roman"/>
        <family val="1"/>
      </rPr>
      <t>%</t>
    </r>
    <phoneticPr fontId="5" type="noConversion"/>
  </si>
  <si>
    <t>(3)</t>
    <phoneticPr fontId="5" type="noConversion"/>
  </si>
  <si>
    <t>(4)</t>
    <phoneticPr fontId="5" type="noConversion"/>
  </si>
  <si>
    <r>
      <t xml:space="preserve"> </t>
    </r>
    <r>
      <rPr>
        <b/>
        <sz val="14"/>
        <rFont val="標楷體"/>
        <family val="4"/>
        <charset val="136"/>
      </rPr>
      <t>最高檢察署非常上訴案件收結及判決結果</t>
    </r>
    <phoneticPr fontId="5" type="noConversion"/>
  </si>
  <si>
    <t>視為正確</t>
    <phoneticPr fontId="5" type="noConversion"/>
  </si>
  <si>
    <t>(5)</t>
    <phoneticPr fontId="5" type="noConversion"/>
  </si>
  <si>
    <t>(4+5)/(3)*100</t>
    <phoneticPr fontId="5" type="noConversion"/>
  </si>
  <si>
    <t>比率
撤銷判決</t>
    <phoneticPr fontId="5" type="noConversion"/>
  </si>
  <si>
    <t>提起非常上訴案件判決結果</t>
    <phoneticPr fontId="5" type="noConversion"/>
  </si>
  <si>
    <r>
      <t>110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</si>
  <si>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4</t>
    </r>
    <r>
      <rPr>
        <sz val="12"/>
        <rFont val="標楷體"/>
        <family val="4"/>
        <charset val="136"/>
      </rPr>
      <t>月</t>
    </r>
  </si>
  <si>
    <r>
      <t>6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</si>
  <si>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</si>
  <si>
    <r>
      <t>8</t>
    </r>
    <r>
      <rPr>
        <sz val="12"/>
        <rFont val="標楷體"/>
        <family val="4"/>
        <charset val="136"/>
      </rPr>
      <t>月</t>
    </r>
  </si>
  <si>
    <r>
      <t>9</t>
    </r>
    <r>
      <rPr>
        <sz val="12"/>
        <rFont val="標楷體"/>
        <family val="4"/>
        <charset val="136"/>
      </rPr>
      <t>月</t>
    </r>
  </si>
  <si>
    <r>
      <t>10</t>
    </r>
    <r>
      <rPr>
        <sz val="12"/>
        <rFont val="標楷體"/>
        <family val="4"/>
        <charset val="136"/>
      </rPr>
      <t>月</t>
    </r>
  </si>
  <si>
    <r>
      <t>111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</si>
  <si>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</t>
    </r>
    <r>
      <rPr>
        <sz val="12"/>
        <rFont val="標楷體"/>
        <family val="4"/>
        <charset val="136"/>
      </rPr>
      <t>月</t>
    </r>
  </si>
  <si>
    <r>
      <t>1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</si>
  <si>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</si>
  <si>
    <r>
      <t>5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</si>
  <si>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  <phoneticPr fontId="5" type="noConversion"/>
  </si>
  <si>
    <r>
      <t>112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</si>
  <si>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113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</si>
  <si>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10</t>
    </r>
    <r>
      <rPr>
        <sz val="12"/>
        <rFont val="標楷體"/>
        <family val="4"/>
        <charset val="136"/>
      </rPr>
      <t>月</t>
    </r>
    <phoneticPr fontId="5" type="noConversion"/>
  </si>
  <si>
    <r>
      <t>114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</si>
  <si>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標楷體"/>
        <family val="4"/>
        <charset val="136"/>
      </rPr>
      <t>月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</si>
</sst>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 "/>
    <numFmt numFmtId="177" formatCode="#,##0__"/>
    <numFmt numFmtId="178" formatCode="_(&quot;$&quot;* #,##0_);_(&quot;$&quot;* \(#,##0\);_(&quot;$&quot;* &quot;-&quot;_);_(@_)"/>
    <numFmt numFmtId="179" formatCode="#,##0__;;\-__"/>
    <numFmt numFmtId="180" formatCode="#,##0.0__"/>
  </numFmts>
  <fonts count="18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4"/>
      <name val="Times New Roman"/>
      <family val="1"/>
    </font>
    <font>
      <sz val="22"/>
      <name val="標楷體"/>
      <family val="4"/>
      <charset val="136"/>
    </font>
    <font>
      <i/>
      <sz val="12"/>
      <name val="Times New Roman"/>
      <family val="1"/>
    </font>
    <font>
      <b/>
      <sz val="14"/>
      <name val="標楷體"/>
      <family val="4"/>
      <charset val="136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0"/>
      <name val="元易中楷體"/>
      <family val="1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0" fontId="4" fillId="0" borderId="0"/>
    <xf numFmtId="0" fontId="16" fillId="0" borderId="0">
      <alignment vertical="center"/>
    </xf>
    <xf numFmtId="178" fontId="17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50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 indent="1"/>
    </xf>
    <xf numFmtId="0" fontId="9" fillId="0" borderId="0" xfId="1" applyFont="1" applyAlignment="1">
      <alignment horizontal="center" vertical="center"/>
    </xf>
    <xf numFmtId="176" fontId="10" fillId="0" borderId="0" xfId="0" applyNumberFormat="1" applyFont="1" applyBorder="1">
      <alignment vertical="center"/>
    </xf>
    <xf numFmtId="0" fontId="6" fillId="0" borderId="1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12" xfId="1" applyFont="1" applyBorder="1" applyAlignment="1">
      <alignment horizontal="center" vertical="center"/>
    </xf>
    <xf numFmtId="0" fontId="6" fillId="0" borderId="12" xfId="1" applyFont="1" applyBorder="1" applyAlignment="1">
      <alignment horizontal="right"/>
    </xf>
    <xf numFmtId="0" fontId="7" fillId="0" borderId="2" xfId="1" applyFont="1" applyBorder="1" applyAlignment="1">
      <alignment horizontal="center" vertical="distributed" textRotation="255"/>
    </xf>
    <xf numFmtId="0" fontId="12" fillId="0" borderId="14" xfId="0" quotePrefix="1" applyFont="1" applyBorder="1" applyAlignment="1">
      <alignment horizontal="center" vertical="center"/>
    </xf>
    <xf numFmtId="0" fontId="13" fillId="0" borderId="14" xfId="1" quotePrefix="1" applyFont="1" applyBorder="1" applyAlignment="1">
      <alignment horizontal="center" vertical="distributed"/>
    </xf>
    <xf numFmtId="0" fontId="14" fillId="0" borderId="12" xfId="1" applyFont="1" applyBorder="1" applyAlignment="1">
      <alignment horizontal="right" vertical="center"/>
    </xf>
    <xf numFmtId="0" fontId="12" fillId="0" borderId="7" xfId="0" quotePrefix="1" applyFont="1" applyBorder="1" applyAlignment="1">
      <alignment horizontal="center" vertical="center"/>
    </xf>
    <xf numFmtId="177" fontId="6" fillId="0" borderId="0" xfId="0" applyNumberFormat="1" applyFont="1" applyBorder="1">
      <alignment vertical="center"/>
    </xf>
    <xf numFmtId="177" fontId="6" fillId="0" borderId="4" xfId="0" applyNumberFormat="1" applyFont="1" applyBorder="1">
      <alignment vertical="center"/>
    </xf>
    <xf numFmtId="0" fontId="6" fillId="0" borderId="9" xfId="0" applyFont="1" applyBorder="1">
      <alignment vertical="center"/>
    </xf>
    <xf numFmtId="179" fontId="6" fillId="0" borderId="0" xfId="0" applyNumberFormat="1" applyFont="1" applyBorder="1">
      <alignment vertical="center"/>
    </xf>
    <xf numFmtId="0" fontId="15" fillId="0" borderId="9" xfId="0" applyFont="1" applyBorder="1" applyAlignment="1">
      <alignment horizontal="left" vertical="center"/>
    </xf>
    <xf numFmtId="0" fontId="7" fillId="0" borderId="15" xfId="1" applyFont="1" applyBorder="1" applyAlignment="1">
      <alignment horizontal="center" vertical="center" textRotation="255"/>
    </xf>
    <xf numFmtId="0" fontId="13" fillId="0" borderId="16" xfId="1" quotePrefix="1" applyFont="1" applyBorder="1" applyAlignment="1">
      <alignment horizontal="center" vertical="distributed"/>
    </xf>
    <xf numFmtId="0" fontId="7" fillId="0" borderId="12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distributed"/>
    </xf>
    <xf numFmtId="0" fontId="4" fillId="0" borderId="0" xfId="0" applyFont="1" applyBorder="1">
      <alignment vertical="center"/>
    </xf>
    <xf numFmtId="180" fontId="10" fillId="0" borderId="0" xfId="0" applyNumberFormat="1" applyFont="1">
      <alignment vertical="center"/>
    </xf>
    <xf numFmtId="0" fontId="0" fillId="0" borderId="9" xfId="0" applyBorder="1">
      <alignment vertical="center"/>
    </xf>
    <xf numFmtId="177" fontId="6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0" fontId="7" fillId="0" borderId="11" xfId="1" applyFont="1" applyBorder="1" applyAlignment="1">
      <alignment horizontal="distributed" vertical="center" justifyLastLine="1"/>
    </xf>
    <xf numFmtId="0" fontId="7" fillId="0" borderId="13" xfId="1" applyFont="1" applyBorder="1" applyAlignment="1">
      <alignment horizontal="distributed" vertical="center" justifyLastLine="1"/>
    </xf>
    <xf numFmtId="0" fontId="7" fillId="0" borderId="18" xfId="1" applyFont="1" applyBorder="1" applyAlignment="1">
      <alignment horizontal="center" vertical="distributed" textRotation="255" wrapText="1"/>
    </xf>
    <xf numFmtId="0" fontId="7" fillId="0" borderId="19" xfId="1" applyFont="1" applyBorder="1" applyAlignment="1">
      <alignment horizontal="center" vertical="distributed" textRotation="255"/>
    </xf>
    <xf numFmtId="0" fontId="8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distributed" textRotation="255"/>
    </xf>
    <xf numFmtId="0" fontId="6" fillId="0" borderId="4" xfId="1" applyFont="1" applyBorder="1" applyAlignment="1">
      <alignment horizontal="center" vertical="distributed" textRotation="255"/>
    </xf>
    <xf numFmtId="0" fontId="6" fillId="0" borderId="7" xfId="1" applyFont="1" applyBorder="1" applyAlignment="1">
      <alignment horizontal="center" vertical="distributed" textRotation="255"/>
    </xf>
    <xf numFmtId="0" fontId="6" fillId="0" borderId="11" xfId="1" applyFont="1" applyBorder="1" applyAlignment="1">
      <alignment horizontal="distributed" vertical="center" justifyLastLine="1"/>
    </xf>
    <xf numFmtId="0" fontId="6" fillId="0" borderId="13" xfId="0" applyFont="1" applyBorder="1" applyAlignment="1">
      <alignment horizontal="distributed" vertical="center" justifyLastLine="1"/>
    </xf>
    <xf numFmtId="0" fontId="6" fillId="0" borderId="10" xfId="0" applyFont="1" applyBorder="1" applyAlignment="1">
      <alignment horizontal="distributed" vertical="center" justifyLastLine="1"/>
    </xf>
    <xf numFmtId="0" fontId="6" fillId="0" borderId="3" xfId="1" applyFont="1" applyBorder="1" applyAlignment="1">
      <alignment horizontal="center" vertical="distributed" textRotation="255" wrapText="1"/>
    </xf>
    <xf numFmtId="0" fontId="6" fillId="0" borderId="6" xfId="1" applyFont="1" applyBorder="1" applyAlignment="1">
      <alignment horizontal="center" vertical="distributed" textRotation="255" wrapText="1"/>
    </xf>
    <xf numFmtId="0" fontId="6" fillId="0" borderId="0" xfId="1" applyFont="1" applyBorder="1" applyAlignment="1">
      <alignment horizontal="center" vertical="distributed" textRotation="255" wrapText="1"/>
    </xf>
    <xf numFmtId="0" fontId="7" fillId="0" borderId="6" xfId="1" applyFont="1" applyBorder="1" applyAlignment="1">
      <alignment horizontal="center" vertical="distributed" textRotation="255" wrapText="1"/>
    </xf>
    <xf numFmtId="0" fontId="6" fillId="0" borderId="2" xfId="1" applyFont="1" applyBorder="1" applyAlignment="1">
      <alignment horizontal="center" vertical="distributed" textRotation="255" wrapText="1"/>
    </xf>
    <xf numFmtId="0" fontId="6" fillId="0" borderId="5" xfId="1" applyFont="1" applyBorder="1" applyAlignment="1">
      <alignment horizontal="center" vertical="distributed" textRotation="255" wrapText="1"/>
    </xf>
    <xf numFmtId="0" fontId="6" fillId="0" borderId="14" xfId="1" applyFont="1" applyBorder="1" applyAlignment="1">
      <alignment horizontal="center" vertical="distributed" textRotation="255" wrapText="1"/>
    </xf>
    <xf numFmtId="0" fontId="7" fillId="0" borderId="8" xfId="1" applyFont="1" applyBorder="1" applyAlignment="1">
      <alignment horizontal="center" vertical="distributed" textRotation="255" wrapText="1"/>
    </xf>
  </cellXfs>
  <cellStyles count="8">
    <cellStyle name="一般" xfId="0" builtinId="0"/>
    <cellStyle name="一般 2" xfId="2"/>
    <cellStyle name="一般 2 2" xfId="4"/>
    <cellStyle name="一般 3" xfId="5"/>
    <cellStyle name="一般 3 2" xfId="7"/>
    <cellStyle name="一般 4" xfId="6"/>
    <cellStyle name="一般_月報(表35-41)" xfId="1"/>
    <cellStyle name="貨幣[0]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>
                <a:latin typeface="標楷體" panose="03000509000000000000" pitchFamily="65" charset="-120"/>
                <a:ea typeface="標楷體" panose="03000509000000000000" pitchFamily="65" charset="-120"/>
              </a:defRPr>
            </a:pP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最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高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檢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察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署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非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常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上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訴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案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件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辦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理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情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形</a:t>
            </a:r>
          </a:p>
        </c:rich>
      </c:tx>
      <c:layout>
        <c:manualLayout>
          <c:xMode val="edge"/>
          <c:yMode val="edge"/>
          <c:x val="0.22885538175129"/>
          <c:y val="4.44974447447432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20624202599125"/>
          <c:y val="0.23112719583339442"/>
          <c:w val="0.81618887015177066"/>
          <c:h val="0.60103195820361566"/>
        </c:manualLayout>
      </c:layout>
      <c:lineChart>
        <c:grouping val="standard"/>
        <c:varyColors val="0"/>
        <c:ser>
          <c:idx val="0"/>
          <c:order val="0"/>
          <c:tx>
            <c:v>提起非常上訴比率</c:v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 i="1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(非常上訴_中!$A$8,非常上訴_中!$A$9,非常上訴_中!$A$10,非常上訴_中!$A$23)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(非常上訴_中!$E$8,非常上訴_中!$E$9,非常上訴_中!$E$10,非常上訴_中!$E$23)</c:f>
              <c:numCache>
                <c:formatCode>0.0_ </c:formatCode>
                <c:ptCount val="4"/>
                <c:pt idx="0">
                  <c:v>8.4</c:v>
                </c:pt>
                <c:pt idx="1">
                  <c:v>7.8</c:v>
                </c:pt>
                <c:pt idx="2">
                  <c:v>10.8</c:v>
                </c:pt>
                <c:pt idx="3">
                  <c:v>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F-483A-853E-464647B85234}"/>
            </c:ext>
          </c:extLst>
        </c:ser>
        <c:ser>
          <c:idx val="1"/>
          <c:order val="1"/>
          <c:tx>
            <c:v>撤銷判決比率</c:v>
          </c:tx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 i="1">
                    <a:solidFill>
                      <a:schemeClr val="accent2">
                        <a:lumMod val="75000"/>
                      </a:scheme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(非常上訴_中!$A$8,非常上訴_中!$A$9,非常上訴_中!$A$10,非常上訴_中!$A$23)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(非常上訴_中!$K$8,非常上訴_中!$K$9,非常上訴_中!$K$10,非常上訴_中!$K$23)</c:f>
              <c:numCache>
                <c:formatCode>#,##0.0__</c:formatCode>
                <c:ptCount val="4"/>
                <c:pt idx="0">
                  <c:v>80.900000000000006</c:v>
                </c:pt>
                <c:pt idx="1">
                  <c:v>81.599999999999994</c:v>
                </c:pt>
                <c:pt idx="2">
                  <c:v>82.7</c:v>
                </c:pt>
                <c:pt idx="3">
                  <c:v>83.6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BC-4DB1-99F4-4419119FFC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133952"/>
        <c:axId val="183116928"/>
      </c:lineChart>
      <c:catAx>
        <c:axId val="1931339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3116928"/>
        <c:crosses val="autoZero"/>
        <c:auto val="1"/>
        <c:lblAlgn val="ctr"/>
        <c:lblOffset val="100"/>
        <c:noMultiLvlLbl val="0"/>
      </c:catAx>
      <c:valAx>
        <c:axId val="183116928"/>
        <c:scaling>
          <c:orientation val="minMax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%</a:t>
                </a:r>
                <a:endParaRPr lang="zh-TW" sz="105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4.6678205503619598E-2"/>
              <c:y val="0.11749653407359982"/>
            </c:manualLayout>
          </c:layout>
          <c:overlay val="0"/>
        </c:title>
        <c:numFmt formatCode="0.0_ 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 i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93133952"/>
        <c:crosses val="autoZero"/>
        <c:crossBetween val="between"/>
      </c:valAx>
      <c:spPr>
        <a:gradFill flip="none" rotWithShape="1">
          <a:gsLst>
            <a:gs pos="0">
              <a:srgbClr val="FFC000">
                <a:tint val="66000"/>
                <a:satMod val="160000"/>
              </a:srgbClr>
            </a:gs>
            <a:gs pos="50000">
              <a:srgbClr val="FFC000">
                <a:tint val="44500"/>
                <a:satMod val="160000"/>
              </a:srgbClr>
            </a:gs>
            <a:gs pos="100000">
              <a:srgbClr val="FFC000">
                <a:tint val="23500"/>
                <a:satMod val="160000"/>
              </a:srgbClr>
            </a:gs>
          </a:gsLst>
          <a:path path="circle">
            <a:fillToRect l="50000" t="50000" r="50000" b="50000"/>
          </a:path>
          <a:tileRect/>
        </a:gradFill>
        <a:ln>
          <a:solidFill>
            <a:schemeClr val="tx2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3114610578168646"/>
          <c:y val="0.42878193254517111"/>
          <c:w val="0.56061423737040861"/>
          <c:h val="0.20770103594951722"/>
        </c:manualLayout>
      </c:layout>
      <c:overlay val="0"/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0"/>
  </c:chart>
  <c:spPr>
    <a:solidFill>
      <a:schemeClr val="accent3">
        <a:lumMod val="20000"/>
        <a:lumOff val="80000"/>
      </a:schemeClr>
    </a:solidFill>
    <a:ln>
      <a:solidFill>
        <a:schemeClr val="tx2">
          <a:lumMod val="75000"/>
        </a:schemeClr>
      </a:solidFill>
    </a:ln>
    <a:effectLst/>
  </c:sp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37</xdr:row>
      <xdr:rowOff>25400</xdr:rowOff>
    </xdr:from>
    <xdr:to>
      <xdr:col>10</xdr:col>
      <xdr:colOff>702732</xdr:colOff>
      <xdr:row>49</xdr:row>
      <xdr:rowOff>42332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51"/>
  <sheetViews>
    <sheetView showGridLines="0" tabSelected="1" zoomScale="90" zoomScaleNormal="90" workbookViewId="0">
      <selection sqref="A1:K1"/>
    </sheetView>
  </sheetViews>
  <sheetFormatPr defaultRowHeight="16.2"/>
  <cols>
    <col min="1" max="1" width="12.6640625" style="1" customWidth="1"/>
    <col min="2" max="8" width="9.88671875" style="1" customWidth="1"/>
    <col min="9" max="10" width="9.109375" style="1" customWidth="1"/>
    <col min="11" max="11" width="11" customWidth="1"/>
  </cols>
  <sheetData>
    <row r="1" spans="1:13" s="4" customFormat="1" ht="21.6" customHeight="1">
      <c r="A1" s="35" t="s">
        <v>18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3" s="7" customFormat="1">
      <c r="A2" s="9"/>
      <c r="B2" s="9"/>
      <c r="C2" s="9"/>
      <c r="D2" s="9"/>
      <c r="E2" s="9"/>
      <c r="F2" s="10"/>
      <c r="G2" s="9"/>
      <c r="H2" s="9"/>
      <c r="I2" s="14"/>
      <c r="J2" s="23"/>
      <c r="K2" s="14" t="s">
        <v>15</v>
      </c>
    </row>
    <row r="3" spans="1:13" s="8" customFormat="1" ht="19.5" customHeight="1">
      <c r="A3" s="36" t="s">
        <v>5</v>
      </c>
      <c r="B3" s="36" t="s">
        <v>6</v>
      </c>
      <c r="C3" s="39" t="s">
        <v>7</v>
      </c>
      <c r="D3" s="40"/>
      <c r="E3" s="40"/>
      <c r="F3" s="41"/>
      <c r="G3" s="31" t="s">
        <v>23</v>
      </c>
      <c r="H3" s="32"/>
      <c r="I3" s="32"/>
      <c r="J3" s="32"/>
      <c r="K3" s="32"/>
    </row>
    <row r="4" spans="1:13" s="8" customFormat="1" ht="18.600000000000001" customHeight="1">
      <c r="A4" s="37"/>
      <c r="B4" s="37"/>
      <c r="C4" s="42" t="s">
        <v>8</v>
      </c>
      <c r="D4" s="42" t="s">
        <v>9</v>
      </c>
      <c r="E4" s="6"/>
      <c r="F4" s="46" t="s">
        <v>10</v>
      </c>
      <c r="G4" s="44" t="s">
        <v>8</v>
      </c>
      <c r="H4" s="45" t="s">
        <v>0</v>
      </c>
      <c r="I4" s="45" t="s">
        <v>1</v>
      </c>
      <c r="J4" s="24"/>
      <c r="K4" s="33" t="s">
        <v>22</v>
      </c>
    </row>
    <row r="5" spans="1:13" s="8" customFormat="1" ht="64.2" customHeight="1">
      <c r="A5" s="37"/>
      <c r="B5" s="37"/>
      <c r="C5" s="43"/>
      <c r="D5" s="43"/>
      <c r="E5" s="11" t="s">
        <v>2</v>
      </c>
      <c r="F5" s="47"/>
      <c r="G5" s="44"/>
      <c r="H5" s="43"/>
      <c r="I5" s="45"/>
      <c r="J5" s="21" t="s">
        <v>19</v>
      </c>
      <c r="K5" s="34"/>
    </row>
    <row r="6" spans="1:13" s="8" customFormat="1" ht="16.5" customHeight="1">
      <c r="A6" s="38"/>
      <c r="B6" s="38"/>
      <c r="C6" s="12" t="s">
        <v>12</v>
      </c>
      <c r="D6" s="12" t="s">
        <v>13</v>
      </c>
      <c r="E6" s="13" t="s">
        <v>14</v>
      </c>
      <c r="F6" s="48"/>
      <c r="G6" s="15" t="s">
        <v>16</v>
      </c>
      <c r="H6" s="12" t="s">
        <v>17</v>
      </c>
      <c r="I6" s="49"/>
      <c r="J6" s="22" t="s">
        <v>20</v>
      </c>
      <c r="K6" s="25" t="s">
        <v>21</v>
      </c>
      <c r="L6" s="26"/>
    </row>
    <row r="7" spans="1:13" s="8" customFormat="1" ht="12.6" hidden="1" customHeight="1">
      <c r="A7" s="2" t="s">
        <v>24</v>
      </c>
      <c r="B7" s="16">
        <v>2758</v>
      </c>
      <c r="C7" s="16">
        <v>2741</v>
      </c>
      <c r="D7" s="16">
        <v>179</v>
      </c>
      <c r="E7" s="5">
        <v>6.5</v>
      </c>
      <c r="F7" s="17">
        <v>2562</v>
      </c>
      <c r="G7" s="16">
        <v>263</v>
      </c>
      <c r="H7" s="16">
        <v>187</v>
      </c>
      <c r="I7" s="16">
        <v>76</v>
      </c>
      <c r="J7" s="19">
        <v>18</v>
      </c>
      <c r="K7" s="27">
        <v>77.900000000000006</v>
      </c>
      <c r="M7" s="30"/>
    </row>
    <row r="8" spans="1:13" s="8" customFormat="1" ht="12.6" customHeight="1">
      <c r="A8" s="2" t="s">
        <v>31</v>
      </c>
      <c r="B8" s="16">
        <v>1951</v>
      </c>
      <c r="C8" s="16">
        <v>1972</v>
      </c>
      <c r="D8" s="16">
        <v>166</v>
      </c>
      <c r="E8" s="5">
        <v>8.4</v>
      </c>
      <c r="F8" s="17">
        <v>1806</v>
      </c>
      <c r="G8" s="16">
        <v>157</v>
      </c>
      <c r="H8" s="16">
        <v>110</v>
      </c>
      <c r="I8" s="16">
        <v>47</v>
      </c>
      <c r="J8" s="19">
        <v>17</v>
      </c>
      <c r="K8" s="27">
        <v>80.900000000000006</v>
      </c>
      <c r="M8" s="30"/>
    </row>
    <row r="9" spans="1:13" s="8" customFormat="1" ht="12.6" customHeight="1">
      <c r="A9" s="2" t="s">
        <v>37</v>
      </c>
      <c r="B9" s="16">
        <v>1871</v>
      </c>
      <c r="C9" s="16">
        <v>1860</v>
      </c>
      <c r="D9" s="16">
        <v>146</v>
      </c>
      <c r="E9" s="5">
        <v>7.8</v>
      </c>
      <c r="F9" s="17">
        <v>1714</v>
      </c>
      <c r="G9" s="16">
        <v>136</v>
      </c>
      <c r="H9" s="16">
        <v>97</v>
      </c>
      <c r="I9" s="16">
        <v>39</v>
      </c>
      <c r="J9" s="19">
        <v>14</v>
      </c>
      <c r="K9" s="27">
        <v>81.599999999999994</v>
      </c>
      <c r="M9" s="30"/>
    </row>
    <row r="10" spans="1:13" s="8" customFormat="1" ht="12.6" customHeight="1">
      <c r="A10" s="2" t="s">
        <v>38</v>
      </c>
      <c r="B10" s="16">
        <f>SUM(B11:B22)</f>
        <v>2053</v>
      </c>
      <c r="C10" s="16">
        <f t="shared" ref="C10" si="0">+D10+F10</f>
        <v>2020</v>
      </c>
      <c r="D10" s="16">
        <f>SUM(D11:D22)</f>
        <v>218</v>
      </c>
      <c r="E10" s="5">
        <f t="shared" ref="E10:E22" si="1">ROUND(D10/C10*100,1)</f>
        <v>10.8</v>
      </c>
      <c r="F10" s="17">
        <f>SUM(F11:F22)</f>
        <v>1802</v>
      </c>
      <c r="G10" s="16">
        <f t="shared" ref="G10" si="2">+H10+I10</f>
        <v>202</v>
      </c>
      <c r="H10" s="16">
        <f>SUM(H11:H22)</f>
        <v>154</v>
      </c>
      <c r="I10" s="16">
        <f>SUM(I11:I22)</f>
        <v>48</v>
      </c>
      <c r="J10" s="16">
        <f>SUM(J11:J22)</f>
        <v>13</v>
      </c>
      <c r="K10" s="27">
        <f t="shared" ref="K10:K22" si="3">ROUND((H10+J10)/G10*100,1)</f>
        <v>82.7</v>
      </c>
      <c r="M10" s="30"/>
    </row>
    <row r="11" spans="1:13" s="8" customFormat="1" ht="12.6" hidden="1" customHeight="1">
      <c r="A11" s="3" t="s">
        <v>33</v>
      </c>
      <c r="B11" s="16">
        <v>179</v>
      </c>
      <c r="C11" s="16">
        <v>187</v>
      </c>
      <c r="D11" s="16">
        <v>18</v>
      </c>
      <c r="E11" s="5">
        <f t="shared" si="1"/>
        <v>9.6</v>
      </c>
      <c r="F11" s="17">
        <v>169</v>
      </c>
      <c r="G11" s="16">
        <v>19</v>
      </c>
      <c r="H11" s="16">
        <v>13</v>
      </c>
      <c r="I11" s="16">
        <v>6</v>
      </c>
      <c r="J11" s="19">
        <v>2</v>
      </c>
      <c r="K11" s="27">
        <f t="shared" si="3"/>
        <v>78.900000000000006</v>
      </c>
      <c r="M11" s="30"/>
    </row>
    <row r="12" spans="1:13" s="8" customFormat="1" ht="12.6" hidden="1" customHeight="1">
      <c r="A12" s="3" t="s">
        <v>4</v>
      </c>
      <c r="B12" s="16">
        <v>170</v>
      </c>
      <c r="C12" s="16">
        <v>165</v>
      </c>
      <c r="D12" s="16">
        <v>13</v>
      </c>
      <c r="E12" s="5">
        <f t="shared" si="1"/>
        <v>7.9</v>
      </c>
      <c r="F12" s="17">
        <v>152</v>
      </c>
      <c r="G12" s="16">
        <v>15</v>
      </c>
      <c r="H12" s="16">
        <v>11</v>
      </c>
      <c r="I12" s="16">
        <v>4</v>
      </c>
      <c r="J12" s="19">
        <v>1</v>
      </c>
      <c r="K12" s="27">
        <f t="shared" si="3"/>
        <v>80</v>
      </c>
      <c r="M12" s="30"/>
    </row>
    <row r="13" spans="1:13" s="8" customFormat="1" ht="12.6" hidden="1" customHeight="1">
      <c r="A13" s="3" t="s">
        <v>34</v>
      </c>
      <c r="B13" s="16">
        <v>161</v>
      </c>
      <c r="C13" s="16">
        <v>160</v>
      </c>
      <c r="D13" s="16">
        <v>16</v>
      </c>
      <c r="E13" s="5">
        <f t="shared" si="1"/>
        <v>10</v>
      </c>
      <c r="F13" s="17">
        <v>144</v>
      </c>
      <c r="G13" s="16">
        <v>21</v>
      </c>
      <c r="H13" s="16">
        <v>19</v>
      </c>
      <c r="I13" s="16">
        <v>2</v>
      </c>
      <c r="J13" s="19">
        <v>0</v>
      </c>
      <c r="K13" s="27">
        <f t="shared" si="3"/>
        <v>90.5</v>
      </c>
      <c r="M13" s="30"/>
    </row>
    <row r="14" spans="1:13" s="8" customFormat="1" ht="12.6" hidden="1" customHeight="1">
      <c r="A14" s="3" t="s">
        <v>25</v>
      </c>
      <c r="B14" s="16">
        <v>149</v>
      </c>
      <c r="C14" s="16">
        <v>148</v>
      </c>
      <c r="D14" s="16">
        <v>9</v>
      </c>
      <c r="E14" s="5">
        <f t="shared" si="1"/>
        <v>6.1</v>
      </c>
      <c r="F14" s="17">
        <v>139</v>
      </c>
      <c r="G14" s="16">
        <v>20</v>
      </c>
      <c r="H14" s="16">
        <v>14</v>
      </c>
      <c r="I14" s="16">
        <v>6</v>
      </c>
      <c r="J14" s="19">
        <v>0</v>
      </c>
      <c r="K14" s="27">
        <f t="shared" si="3"/>
        <v>70</v>
      </c>
      <c r="M14" s="30"/>
    </row>
    <row r="15" spans="1:13" s="8" customFormat="1" ht="12.6" hidden="1" customHeight="1">
      <c r="A15" s="3" t="s">
        <v>35</v>
      </c>
      <c r="B15" s="16">
        <v>192</v>
      </c>
      <c r="C15" s="16">
        <v>194</v>
      </c>
      <c r="D15" s="16">
        <v>22</v>
      </c>
      <c r="E15" s="5">
        <f t="shared" si="1"/>
        <v>11.3</v>
      </c>
      <c r="F15" s="17">
        <v>172</v>
      </c>
      <c r="G15" s="16">
        <v>14</v>
      </c>
      <c r="H15" s="16">
        <v>11</v>
      </c>
      <c r="I15" s="16">
        <v>3</v>
      </c>
      <c r="J15" s="19">
        <v>2</v>
      </c>
      <c r="K15" s="27">
        <f t="shared" si="3"/>
        <v>92.9</v>
      </c>
      <c r="M15" s="30"/>
    </row>
    <row r="16" spans="1:13" s="8" customFormat="1" ht="12.6" hidden="1" customHeight="1">
      <c r="A16" s="3" t="s">
        <v>11</v>
      </c>
      <c r="B16" s="16">
        <v>187</v>
      </c>
      <c r="C16" s="16">
        <v>173</v>
      </c>
      <c r="D16" s="16">
        <v>27</v>
      </c>
      <c r="E16" s="5">
        <f t="shared" si="1"/>
        <v>15.6</v>
      </c>
      <c r="F16" s="17">
        <v>146</v>
      </c>
      <c r="G16" s="16">
        <v>7</v>
      </c>
      <c r="H16" s="16">
        <v>4</v>
      </c>
      <c r="I16" s="16">
        <v>3</v>
      </c>
      <c r="J16" s="19">
        <v>2</v>
      </c>
      <c r="K16" s="27">
        <f t="shared" si="3"/>
        <v>85.7</v>
      </c>
      <c r="M16" s="30"/>
    </row>
    <row r="17" spans="1:13" s="8" customFormat="1" ht="12.6" hidden="1" customHeight="1">
      <c r="A17" s="3" t="s">
        <v>27</v>
      </c>
      <c r="B17" s="16">
        <v>190</v>
      </c>
      <c r="C17" s="16">
        <v>207</v>
      </c>
      <c r="D17" s="16">
        <v>22</v>
      </c>
      <c r="E17" s="5">
        <f t="shared" si="1"/>
        <v>10.6</v>
      </c>
      <c r="F17" s="17">
        <v>185</v>
      </c>
      <c r="G17" s="16">
        <v>14</v>
      </c>
      <c r="H17" s="16">
        <v>12</v>
      </c>
      <c r="I17" s="16">
        <v>2</v>
      </c>
      <c r="J17" s="19">
        <v>2</v>
      </c>
      <c r="K17" s="27">
        <f t="shared" si="3"/>
        <v>100</v>
      </c>
      <c r="M17" s="30"/>
    </row>
    <row r="18" spans="1:13" s="8" customFormat="1" ht="12.6" hidden="1" customHeight="1">
      <c r="A18" s="3" t="s">
        <v>28</v>
      </c>
      <c r="B18" s="16">
        <v>198</v>
      </c>
      <c r="C18" s="16">
        <v>194</v>
      </c>
      <c r="D18" s="16">
        <v>19</v>
      </c>
      <c r="E18" s="5">
        <f t="shared" si="1"/>
        <v>9.8000000000000007</v>
      </c>
      <c r="F18" s="17">
        <v>175</v>
      </c>
      <c r="G18" s="16">
        <v>22</v>
      </c>
      <c r="H18" s="16">
        <v>18</v>
      </c>
      <c r="I18" s="16">
        <v>4</v>
      </c>
      <c r="J18" s="19">
        <v>1</v>
      </c>
      <c r="K18" s="27">
        <f t="shared" si="3"/>
        <v>86.4</v>
      </c>
      <c r="M18" s="30"/>
    </row>
    <row r="19" spans="1:13" s="8" customFormat="1" ht="12.6" hidden="1" customHeight="1">
      <c r="A19" s="3" t="s">
        <v>29</v>
      </c>
      <c r="B19" s="16">
        <v>204</v>
      </c>
      <c r="C19" s="16">
        <v>175</v>
      </c>
      <c r="D19" s="16">
        <v>30</v>
      </c>
      <c r="E19" s="5">
        <f t="shared" si="1"/>
        <v>17.100000000000001</v>
      </c>
      <c r="F19" s="17">
        <v>145</v>
      </c>
      <c r="G19" s="16">
        <v>17</v>
      </c>
      <c r="H19" s="16">
        <v>9</v>
      </c>
      <c r="I19" s="16">
        <v>8</v>
      </c>
      <c r="J19" s="19">
        <v>2</v>
      </c>
      <c r="K19" s="27">
        <f t="shared" si="3"/>
        <v>64.7</v>
      </c>
      <c r="M19" s="30"/>
    </row>
    <row r="20" spans="1:13" s="8" customFormat="1" ht="12.6" hidden="1" customHeight="1">
      <c r="A20" s="3" t="s">
        <v>30</v>
      </c>
      <c r="B20" s="16">
        <v>122</v>
      </c>
      <c r="C20" s="16">
        <v>113</v>
      </c>
      <c r="D20" s="16">
        <v>8</v>
      </c>
      <c r="E20" s="5">
        <f t="shared" si="1"/>
        <v>7.1</v>
      </c>
      <c r="F20" s="17">
        <v>105</v>
      </c>
      <c r="G20" s="16">
        <v>25</v>
      </c>
      <c r="H20" s="16">
        <v>22</v>
      </c>
      <c r="I20" s="16">
        <v>3</v>
      </c>
      <c r="J20" s="19">
        <v>0</v>
      </c>
      <c r="K20" s="27">
        <f t="shared" si="3"/>
        <v>88</v>
      </c>
      <c r="M20" s="30"/>
    </row>
    <row r="21" spans="1:13" s="8" customFormat="1" ht="12.6" hidden="1" customHeight="1">
      <c r="A21" s="3" t="s">
        <v>32</v>
      </c>
      <c r="B21" s="16">
        <v>142</v>
      </c>
      <c r="C21" s="16">
        <v>139</v>
      </c>
      <c r="D21" s="16">
        <v>12</v>
      </c>
      <c r="E21" s="5">
        <f t="shared" si="1"/>
        <v>8.6</v>
      </c>
      <c r="F21" s="17">
        <v>127</v>
      </c>
      <c r="G21" s="16">
        <v>16</v>
      </c>
      <c r="H21" s="16">
        <v>14</v>
      </c>
      <c r="I21" s="16">
        <v>2</v>
      </c>
      <c r="J21" s="19">
        <v>0</v>
      </c>
      <c r="K21" s="27">
        <f t="shared" si="3"/>
        <v>87.5</v>
      </c>
      <c r="M21" s="30"/>
    </row>
    <row r="22" spans="1:13" s="8" customFormat="1" ht="12.6" hidden="1" customHeight="1">
      <c r="A22" s="3" t="s">
        <v>36</v>
      </c>
      <c r="B22" s="16">
        <v>159</v>
      </c>
      <c r="C22" s="16">
        <v>165</v>
      </c>
      <c r="D22" s="16">
        <v>22</v>
      </c>
      <c r="E22" s="5">
        <f t="shared" si="1"/>
        <v>13.3</v>
      </c>
      <c r="F22" s="17">
        <v>143</v>
      </c>
      <c r="G22" s="16">
        <v>12</v>
      </c>
      <c r="H22" s="16">
        <v>7</v>
      </c>
      <c r="I22" s="16">
        <v>5</v>
      </c>
      <c r="J22" s="19">
        <v>1</v>
      </c>
      <c r="K22" s="27">
        <f t="shared" si="3"/>
        <v>66.7</v>
      </c>
      <c r="M22" s="30"/>
    </row>
    <row r="23" spans="1:13" s="8" customFormat="1" ht="12.6" customHeight="1">
      <c r="A23" s="2" t="s">
        <v>40</v>
      </c>
      <c r="B23" s="16">
        <f>SUM(B24:B35)</f>
        <v>1889</v>
      </c>
      <c r="C23" s="16">
        <f t="shared" ref="C23" si="4">+D23+F23</f>
        <v>1872</v>
      </c>
      <c r="D23" s="16">
        <f>SUM(D24:D35)</f>
        <v>230</v>
      </c>
      <c r="E23" s="5">
        <f t="shared" ref="E23:E37" si="5">ROUND(D23/C23*100,1)</f>
        <v>12.3</v>
      </c>
      <c r="F23" s="17">
        <f>SUM(F24:F35)</f>
        <v>1642</v>
      </c>
      <c r="G23" s="16">
        <f t="shared" ref="G23" si="6">+H23+I23</f>
        <v>219</v>
      </c>
      <c r="H23" s="16">
        <f>SUM(H24:H35)</f>
        <v>163</v>
      </c>
      <c r="I23" s="16">
        <f>SUM(I24:I35)</f>
        <v>56</v>
      </c>
      <c r="J23" s="16">
        <f>SUM(J24:J35)</f>
        <v>20</v>
      </c>
      <c r="K23" s="27">
        <f t="shared" ref="K23:K37" si="7">ROUND((H23+J23)/G23*100,1)</f>
        <v>83.6</v>
      </c>
      <c r="M23" s="30"/>
    </row>
    <row r="24" spans="1:13" s="8" customFormat="1" ht="12.6" hidden="1" customHeight="1">
      <c r="A24" s="3" t="s">
        <v>3</v>
      </c>
      <c r="B24" s="16">
        <v>129</v>
      </c>
      <c r="C24" s="16">
        <v>130</v>
      </c>
      <c r="D24" s="16">
        <v>10</v>
      </c>
      <c r="E24" s="5">
        <f t="shared" si="5"/>
        <v>7.7</v>
      </c>
      <c r="F24" s="17">
        <v>120</v>
      </c>
      <c r="G24" s="16">
        <v>11</v>
      </c>
      <c r="H24" s="16">
        <v>7</v>
      </c>
      <c r="I24" s="16">
        <v>4</v>
      </c>
      <c r="J24" s="16">
        <v>1</v>
      </c>
      <c r="K24" s="27">
        <f t="shared" si="7"/>
        <v>72.7</v>
      </c>
      <c r="M24" s="30"/>
    </row>
    <row r="25" spans="1:13" s="8" customFormat="1" ht="12.6" customHeight="1">
      <c r="A25" s="3" t="s">
        <v>4</v>
      </c>
      <c r="B25" s="16">
        <v>162</v>
      </c>
      <c r="C25" s="16">
        <v>153</v>
      </c>
      <c r="D25" s="16">
        <v>18</v>
      </c>
      <c r="E25" s="5">
        <f t="shared" si="5"/>
        <v>11.8</v>
      </c>
      <c r="F25" s="17">
        <v>135</v>
      </c>
      <c r="G25" s="16">
        <v>20</v>
      </c>
      <c r="H25" s="16">
        <v>15</v>
      </c>
      <c r="I25" s="16">
        <v>5</v>
      </c>
      <c r="J25" s="16">
        <v>2</v>
      </c>
      <c r="K25" s="27">
        <f t="shared" si="7"/>
        <v>85</v>
      </c>
      <c r="M25" s="30"/>
    </row>
    <row r="26" spans="1:13" s="8" customFormat="1" ht="12.6" customHeight="1">
      <c r="A26" s="3" t="s">
        <v>34</v>
      </c>
      <c r="B26" s="16">
        <v>172</v>
      </c>
      <c r="C26" s="16">
        <v>157</v>
      </c>
      <c r="D26" s="16">
        <v>12</v>
      </c>
      <c r="E26" s="5">
        <f t="shared" si="5"/>
        <v>7.6</v>
      </c>
      <c r="F26" s="17">
        <v>145</v>
      </c>
      <c r="G26" s="16">
        <v>13</v>
      </c>
      <c r="H26" s="16">
        <v>12</v>
      </c>
      <c r="I26" s="16">
        <v>1</v>
      </c>
      <c r="J26" s="16">
        <v>0</v>
      </c>
      <c r="K26" s="27">
        <f t="shared" si="7"/>
        <v>92.3</v>
      </c>
      <c r="M26" s="30"/>
    </row>
    <row r="27" spans="1:13" s="8" customFormat="1" ht="12.6" customHeight="1">
      <c r="A27" s="3" t="s">
        <v>25</v>
      </c>
      <c r="B27" s="16">
        <v>179</v>
      </c>
      <c r="C27" s="16">
        <v>170</v>
      </c>
      <c r="D27" s="16">
        <v>21</v>
      </c>
      <c r="E27" s="5">
        <f t="shared" si="5"/>
        <v>12.4</v>
      </c>
      <c r="F27" s="17">
        <v>149</v>
      </c>
      <c r="G27" s="16">
        <v>15</v>
      </c>
      <c r="H27" s="16">
        <v>8</v>
      </c>
      <c r="I27" s="16">
        <v>7</v>
      </c>
      <c r="J27" s="16">
        <v>1</v>
      </c>
      <c r="K27" s="27">
        <f t="shared" si="7"/>
        <v>60</v>
      </c>
      <c r="M27" s="30"/>
    </row>
    <row r="28" spans="1:13" s="8" customFormat="1" ht="12.6" customHeight="1">
      <c r="A28" s="3" t="s">
        <v>35</v>
      </c>
      <c r="B28" s="16">
        <v>153</v>
      </c>
      <c r="C28" s="16">
        <v>160</v>
      </c>
      <c r="D28" s="16">
        <v>16</v>
      </c>
      <c r="E28" s="5">
        <f t="shared" si="5"/>
        <v>10</v>
      </c>
      <c r="F28" s="17">
        <v>144</v>
      </c>
      <c r="G28" s="16">
        <v>13</v>
      </c>
      <c r="H28" s="16">
        <v>7</v>
      </c>
      <c r="I28" s="16">
        <v>6</v>
      </c>
      <c r="J28" s="16">
        <v>3</v>
      </c>
      <c r="K28" s="27">
        <f t="shared" si="7"/>
        <v>76.900000000000006</v>
      </c>
      <c r="M28" s="30"/>
    </row>
    <row r="29" spans="1:13" s="8" customFormat="1" ht="12.6" customHeight="1">
      <c r="A29" s="3" t="s">
        <v>26</v>
      </c>
      <c r="B29" s="16">
        <v>154</v>
      </c>
      <c r="C29" s="16">
        <v>147</v>
      </c>
      <c r="D29" s="16">
        <v>31</v>
      </c>
      <c r="E29" s="5">
        <f t="shared" si="5"/>
        <v>21.1</v>
      </c>
      <c r="F29" s="17">
        <v>116</v>
      </c>
      <c r="G29" s="16">
        <v>21</v>
      </c>
      <c r="H29" s="16">
        <v>15</v>
      </c>
      <c r="I29" s="16">
        <v>6</v>
      </c>
      <c r="J29" s="16">
        <v>2</v>
      </c>
      <c r="K29" s="27">
        <f t="shared" si="7"/>
        <v>81</v>
      </c>
      <c r="M29" s="30"/>
    </row>
    <row r="30" spans="1:13" s="8" customFormat="1" ht="12.6" customHeight="1">
      <c r="A30" s="3" t="s">
        <v>27</v>
      </c>
      <c r="B30" s="16">
        <v>169</v>
      </c>
      <c r="C30" s="16">
        <v>179</v>
      </c>
      <c r="D30" s="16">
        <v>18</v>
      </c>
      <c r="E30" s="5">
        <f t="shared" si="5"/>
        <v>10.1</v>
      </c>
      <c r="F30" s="17">
        <v>161</v>
      </c>
      <c r="G30" s="16">
        <v>17</v>
      </c>
      <c r="H30" s="16">
        <v>13</v>
      </c>
      <c r="I30" s="16">
        <v>4</v>
      </c>
      <c r="J30" s="16">
        <v>2</v>
      </c>
      <c r="K30" s="27">
        <f t="shared" si="7"/>
        <v>88.2</v>
      </c>
      <c r="M30" s="30"/>
    </row>
    <row r="31" spans="1:13" s="8" customFormat="1" ht="12.6" customHeight="1">
      <c r="A31" s="3" t="s">
        <v>28</v>
      </c>
      <c r="B31" s="16">
        <v>133</v>
      </c>
      <c r="C31" s="16">
        <v>134</v>
      </c>
      <c r="D31" s="16">
        <v>16</v>
      </c>
      <c r="E31" s="5">
        <f t="shared" si="5"/>
        <v>11.9</v>
      </c>
      <c r="F31" s="17">
        <v>118</v>
      </c>
      <c r="G31" s="16">
        <v>26</v>
      </c>
      <c r="H31" s="16">
        <v>22</v>
      </c>
      <c r="I31" s="16">
        <v>4</v>
      </c>
      <c r="J31" s="16">
        <v>2</v>
      </c>
      <c r="K31" s="27">
        <f t="shared" si="7"/>
        <v>92.3</v>
      </c>
      <c r="M31" s="30"/>
    </row>
    <row r="32" spans="1:13" s="8" customFormat="1" ht="12.6" customHeight="1">
      <c r="A32" s="3" t="s">
        <v>29</v>
      </c>
      <c r="B32" s="16">
        <v>153</v>
      </c>
      <c r="C32" s="16">
        <v>136</v>
      </c>
      <c r="D32" s="16">
        <v>23</v>
      </c>
      <c r="E32" s="5">
        <f t="shared" si="5"/>
        <v>16.899999999999999</v>
      </c>
      <c r="F32" s="17">
        <v>113</v>
      </c>
      <c r="G32" s="16">
        <v>14</v>
      </c>
      <c r="H32" s="16">
        <v>12</v>
      </c>
      <c r="I32" s="16">
        <v>2</v>
      </c>
      <c r="J32" s="16">
        <v>2</v>
      </c>
      <c r="K32" s="27">
        <f t="shared" si="7"/>
        <v>100</v>
      </c>
      <c r="M32" s="30"/>
    </row>
    <row r="33" spans="1:13" s="8" customFormat="1" ht="12.6" customHeight="1">
      <c r="A33" s="3" t="s">
        <v>39</v>
      </c>
      <c r="B33" s="16">
        <v>155</v>
      </c>
      <c r="C33" s="16">
        <v>160</v>
      </c>
      <c r="D33" s="16">
        <v>31</v>
      </c>
      <c r="E33" s="5">
        <f t="shared" si="5"/>
        <v>19.399999999999999</v>
      </c>
      <c r="F33" s="17">
        <v>129</v>
      </c>
      <c r="G33" s="16">
        <v>19</v>
      </c>
      <c r="H33" s="16">
        <v>15</v>
      </c>
      <c r="I33" s="16">
        <v>4</v>
      </c>
      <c r="J33" s="16">
        <v>1</v>
      </c>
      <c r="K33" s="27">
        <f t="shared" si="7"/>
        <v>84.2</v>
      </c>
      <c r="M33" s="30"/>
    </row>
    <row r="34" spans="1:13" s="8" customFormat="1" ht="12.6" customHeight="1">
      <c r="A34" s="3" t="s">
        <v>32</v>
      </c>
      <c r="B34" s="16">
        <v>165</v>
      </c>
      <c r="C34" s="16">
        <v>169</v>
      </c>
      <c r="D34" s="16">
        <v>16</v>
      </c>
      <c r="E34" s="5">
        <f t="shared" si="5"/>
        <v>9.5</v>
      </c>
      <c r="F34" s="17">
        <v>153</v>
      </c>
      <c r="G34" s="16">
        <v>29</v>
      </c>
      <c r="H34" s="16">
        <v>22</v>
      </c>
      <c r="I34" s="16">
        <v>7</v>
      </c>
      <c r="J34" s="16">
        <v>3</v>
      </c>
      <c r="K34" s="27">
        <f t="shared" si="7"/>
        <v>86.2</v>
      </c>
      <c r="M34" s="30"/>
    </row>
    <row r="35" spans="1:13" s="8" customFormat="1" ht="12.6" customHeight="1">
      <c r="A35" s="3" t="s">
        <v>36</v>
      </c>
      <c r="B35" s="16">
        <v>165</v>
      </c>
      <c r="C35" s="16">
        <v>177</v>
      </c>
      <c r="D35" s="16">
        <v>18</v>
      </c>
      <c r="E35" s="5">
        <f t="shared" si="5"/>
        <v>10.199999999999999</v>
      </c>
      <c r="F35" s="17">
        <v>159</v>
      </c>
      <c r="G35" s="16">
        <v>21</v>
      </c>
      <c r="H35" s="16">
        <v>15</v>
      </c>
      <c r="I35" s="16">
        <v>6</v>
      </c>
      <c r="J35" s="16">
        <v>1</v>
      </c>
      <c r="K35" s="27">
        <f t="shared" si="7"/>
        <v>76.2</v>
      </c>
      <c r="M35" s="30"/>
    </row>
    <row r="36" spans="1:13" s="8" customFormat="1" ht="12.6" customHeight="1">
      <c r="A36" s="2" t="s">
        <v>41</v>
      </c>
      <c r="B36" s="16">
        <f>SUM(B37:B48)</f>
        <v>173</v>
      </c>
      <c r="C36" s="16">
        <f t="shared" ref="C36" si="8">+D36+F36</f>
        <v>173</v>
      </c>
      <c r="D36" s="16">
        <f>SUM(D37:D48)</f>
        <v>18</v>
      </c>
      <c r="E36" s="5">
        <f t="shared" si="5"/>
        <v>10.4</v>
      </c>
      <c r="F36" s="17">
        <f>SUM(F37:F48)</f>
        <v>155</v>
      </c>
      <c r="G36" s="16">
        <f t="shared" ref="G36" si="9">+H36+I36</f>
        <v>13</v>
      </c>
      <c r="H36" s="16">
        <f>SUM(H37:H48)</f>
        <v>10</v>
      </c>
      <c r="I36" s="16">
        <f>SUM(I37:I48)</f>
        <v>3</v>
      </c>
      <c r="J36" s="16">
        <f>SUM(J37:J48)</f>
        <v>2</v>
      </c>
      <c r="K36" s="27">
        <f t="shared" si="7"/>
        <v>92.3</v>
      </c>
      <c r="M36" s="30"/>
    </row>
    <row r="37" spans="1:13" s="8" customFormat="1" ht="12.6" customHeight="1">
      <c r="A37" s="3" t="s">
        <v>3</v>
      </c>
      <c r="B37" s="16">
        <v>173</v>
      </c>
      <c r="C37" s="16">
        <v>173</v>
      </c>
      <c r="D37" s="16">
        <v>18</v>
      </c>
      <c r="E37" s="5">
        <f t="shared" si="5"/>
        <v>10.4</v>
      </c>
      <c r="F37" s="17">
        <v>155</v>
      </c>
      <c r="G37" s="16">
        <v>13</v>
      </c>
      <c r="H37" s="16">
        <v>10</v>
      </c>
      <c r="I37" s="16">
        <v>3</v>
      </c>
      <c r="J37" s="19">
        <v>2</v>
      </c>
      <c r="K37" s="27">
        <f t="shared" si="7"/>
        <v>92.3</v>
      </c>
      <c r="M37" s="30"/>
    </row>
    <row r="38" spans="1:13">
      <c r="A38" s="20"/>
      <c r="B38" s="18"/>
      <c r="C38" s="18"/>
      <c r="D38" s="18"/>
      <c r="E38" s="18"/>
      <c r="F38" s="18"/>
      <c r="G38" s="18"/>
      <c r="H38" s="18"/>
      <c r="I38" s="18"/>
      <c r="J38" s="18"/>
      <c r="K38" s="28"/>
    </row>
    <row r="51" spans="2:11">
      <c r="B51" s="29"/>
      <c r="C51" s="29"/>
      <c r="D51" s="29"/>
      <c r="E51" s="29"/>
      <c r="F51" s="29"/>
      <c r="G51" s="29"/>
      <c r="H51" s="29"/>
      <c r="I51" s="29"/>
      <c r="J51" s="29"/>
      <c r="K51" s="29"/>
    </row>
  </sheetData>
  <mergeCells count="12">
    <mergeCell ref="G3:K3"/>
    <mergeCell ref="K4:K5"/>
    <mergeCell ref="A1:K1"/>
    <mergeCell ref="A3:A6"/>
    <mergeCell ref="B3:B6"/>
    <mergeCell ref="C3:F3"/>
    <mergeCell ref="C4:C5"/>
    <mergeCell ref="D4:D5"/>
    <mergeCell ref="G4:G5"/>
    <mergeCell ref="H4:H5"/>
    <mergeCell ref="F4:F6"/>
    <mergeCell ref="I4:I6"/>
  </mergeCells>
  <phoneticPr fontId="5" type="noConversion"/>
  <printOptions horizontalCentered="1"/>
  <pageMargins left="0.78740157480314965" right="0.78740157480314965" top="0.19685039370078741" bottom="0" header="0.51181102362204722" footer="0.51181102362204722"/>
  <pageSetup paperSize="9" orientation="landscape" r:id="rId1"/>
  <headerFooter alignWithMargins="0"/>
  <ignoredErrors>
    <ignoredError sqref="C6:D6 G6:H6 J6" numberStoredAsText="1"/>
    <ignoredError sqref="C10 E10 G10 C23 E23 G23 C36 E36 G3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非常上訴_中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楊秀滿</dc:creator>
  <cp:lastModifiedBy>MOJ</cp:lastModifiedBy>
  <cp:lastPrinted>2025-12-04T08:00:26Z</cp:lastPrinted>
  <dcterms:created xsi:type="dcterms:W3CDTF">2017-01-20T07:34:08Z</dcterms:created>
  <dcterms:modified xsi:type="dcterms:W3CDTF">2026-02-04T02:54:16Z</dcterms:modified>
</cp:coreProperties>
</file>